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Tollan\TOLLAN 1000\"/>
    </mc:Choice>
  </mc:AlternateContent>
  <xr:revisionPtr revIDLastSave="0" documentId="8_{6A56BDD5-02F3-4F9F-A471-9CFBBD5B5DC2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" i="1" l="1"/>
  <c r="J26" i="1"/>
  <c r="J24" i="1"/>
  <c r="L24" i="1"/>
  <c r="L26" i="1"/>
  <c r="P29" i="1"/>
  <c r="Q29" i="1"/>
  <c r="L29" i="1"/>
  <c r="N20" i="1"/>
  <c r="Q20" i="1"/>
  <c r="G26" i="1"/>
  <c r="L20" i="1"/>
  <c r="G20" i="1"/>
  <c r="N6" i="1"/>
  <c r="Q6" i="1"/>
  <c r="N9" i="1"/>
  <c r="Q9" i="1"/>
  <c r="N17" i="1"/>
  <c r="Q17" i="1"/>
  <c r="N12" i="1"/>
  <c r="Q12" i="1"/>
  <c r="N5" i="1"/>
  <c r="Q5" i="1"/>
  <c r="N11" i="1"/>
  <c r="Q11" i="1"/>
  <c r="N13" i="1"/>
  <c r="Q13" i="1"/>
  <c r="N18" i="1"/>
  <c r="Q18" i="1"/>
  <c r="N10" i="1"/>
  <c r="Q10" i="1"/>
  <c r="N8" i="1"/>
  <c r="Q8" i="1"/>
  <c r="N16" i="1"/>
  <c r="Q16" i="1"/>
  <c r="N15" i="1"/>
  <c r="Q15" i="1"/>
  <c r="N7" i="1"/>
  <c r="Q7" i="1"/>
  <c r="N14" i="1"/>
  <c r="Q14" i="1"/>
</calcChain>
</file>

<file path=xl/sharedStrings.xml><?xml version="1.0" encoding="utf-8"?>
<sst xmlns="http://schemas.openxmlformats.org/spreadsheetml/2006/main" count="69" uniqueCount="36">
  <si>
    <t>B</t>
  </si>
  <si>
    <t>Oficina</t>
  </si>
  <si>
    <t>Torre</t>
  </si>
  <si>
    <t>Modelo</t>
  </si>
  <si>
    <t>No.</t>
  </si>
  <si>
    <t>Area</t>
  </si>
  <si>
    <t>wc's</t>
  </si>
  <si>
    <t>Est.</t>
  </si>
  <si>
    <t>Terraza</t>
  </si>
  <si>
    <t>TOTAL</t>
  </si>
  <si>
    <t>PRECIO</t>
  </si>
  <si>
    <t>uso</t>
  </si>
  <si>
    <t>nivel</t>
  </si>
  <si>
    <t>m2</t>
  </si>
  <si>
    <t>Tarjeta</t>
  </si>
  <si>
    <t>Cubierta</t>
  </si>
  <si>
    <t>cubierta</t>
  </si>
  <si>
    <t>RENTA</t>
  </si>
  <si>
    <t>MANT</t>
  </si>
  <si>
    <t>COCHE</t>
  </si>
  <si>
    <t>$Xm2</t>
  </si>
  <si>
    <t>Area privativa total</t>
  </si>
  <si>
    <t>14 oficinas</t>
  </si>
  <si>
    <t>Area todo el piso</t>
  </si>
  <si>
    <t>DLS x M2</t>
  </si>
  <si>
    <t>dls</t>
  </si>
  <si>
    <t>pesos</t>
  </si>
  <si>
    <t>SON 14 ESCRITURAS</t>
  </si>
  <si>
    <t>EL USO DE LOS 346.55 VENDIENDO 14 UNIDADES INDEPENDIENTES PRIVATIVOS 281.49</t>
  </si>
  <si>
    <t>VENTA</t>
  </si>
  <si>
    <t>VENDIDA DE UNA EN UNA</t>
  </si>
  <si>
    <t>RENTA MENSUAL</t>
  </si>
  <si>
    <t>MESES</t>
  </si>
  <si>
    <t>ANUAL</t>
  </si>
  <si>
    <t>A LAS PRIMERAS 5 OFICINAS QUE SE RENTEN SE LES PUEDE APLICAR UN 10% DE DESCUENTO ES DECIR</t>
  </si>
  <si>
    <t>x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</si>
</sst>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_-* #,##0_-;\-* #,##0_-;_-* &quot;-&quot;??_-;_-@_-"/>
    <numFmt numFmtId="166" formatCode="&quot; &quot;* #,##0&quot; &quot;;&quot;-&quot;* #,##0&quot; &quot;;&quot; &quot;* &quot;-&quot;??&quot; &quot;"/>
  </numFmts>
  <fonts count="22">
    <font>
      <sz val="11"/>
      <color theme="1"/>
      <name val="Calibri"/>
      <family val="2"/>
      <scheme val="minor"/>
    </font>
    <font>
      <b/>
      <sz val="12"/>
      <color rgb="FFFFFFFF"/>
      <name val="Arial Bold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66CC"/>
      <name val="Arial Bold"/>
    </font>
    <font>
      <sz val="12"/>
      <color rgb="FF000000"/>
      <name val="Arial Bold"/>
    </font>
    <font>
      <b/>
      <sz val="11"/>
      <color rgb="FF000000"/>
      <name val="Arial Bold"/>
    </font>
    <font>
      <b/>
      <sz val="12"/>
      <color rgb="FF000000"/>
      <name val="Arial Bold"/>
    </font>
    <font>
      <sz val="12"/>
      <color indexed="8"/>
      <name val="Verdana"/>
      <family val="2"/>
    </font>
    <font>
      <b/>
      <sz val="12"/>
      <color indexed="15"/>
      <name val="Arial Bold"/>
    </font>
    <font>
      <sz val="8"/>
      <color indexed="15"/>
      <name val="Arial Bold"/>
    </font>
    <font>
      <sz val="9"/>
      <color indexed="8"/>
      <name val="Arial"/>
      <family val="2"/>
    </font>
    <font>
      <sz val="12"/>
      <color indexed="15"/>
      <name val="Arial Bold"/>
    </font>
    <font>
      <sz val="10"/>
      <color indexed="15"/>
      <name val="Arial Bold"/>
    </font>
    <font>
      <sz val="9"/>
      <color indexed="15"/>
      <name val="Arial"/>
      <family val="2"/>
    </font>
    <font>
      <b/>
      <sz val="11"/>
      <color indexed="15"/>
      <name val="Arial Bold"/>
    </font>
    <font>
      <sz val="8"/>
      <color indexed="15"/>
      <name val="Arial"/>
      <family val="2"/>
    </font>
    <font>
      <b/>
      <sz val="9"/>
      <color indexed="15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auto="1"/>
      </patternFill>
    </fill>
    <fill>
      <patternFill patternType="solid">
        <fgColor indexed="8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7">
    <xf numFmtId="0" fontId="0" fillId="0" borderId="0" xfId="0"/>
    <xf numFmtId="0" fontId="1" fillId="2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right"/>
    </xf>
    <xf numFmtId="0" fontId="9" fillId="3" borderId="10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center"/>
    </xf>
    <xf numFmtId="0" fontId="12" fillId="3" borderId="10" xfId="0" applyNumberFormat="1" applyFont="1" applyFill="1" applyBorder="1" applyAlignment="1">
      <alignment horizontal="center"/>
    </xf>
    <xf numFmtId="0" fontId="13" fillId="3" borderId="10" xfId="0" applyNumberFormat="1" applyFont="1" applyFill="1" applyBorder="1" applyAlignment="1">
      <alignment horizontal="center"/>
    </xf>
    <xf numFmtId="0" fontId="14" fillId="3" borderId="10" xfId="0" applyNumberFormat="1" applyFont="1" applyFill="1" applyBorder="1" applyAlignment="1">
      <alignment horizontal="center"/>
    </xf>
    <xf numFmtId="0" fontId="15" fillId="3" borderId="1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" fontId="9" fillId="3" borderId="11" xfId="0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/>
    </xf>
    <xf numFmtId="0" fontId="13" fillId="3" borderId="11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center"/>
    </xf>
    <xf numFmtId="1" fontId="13" fillId="3" borderId="11" xfId="0" applyNumberFormat="1" applyFont="1" applyFill="1" applyBorder="1" applyAlignment="1">
      <alignment horizontal="center"/>
    </xf>
    <xf numFmtId="0" fontId="16" fillId="3" borderId="11" xfId="0" applyNumberFormat="1" applyFont="1" applyFill="1" applyBorder="1" applyAlignment="1">
      <alignment horizontal="center"/>
    </xf>
    <xf numFmtId="0" fontId="17" fillId="3" borderId="11" xfId="0" applyNumberFormat="1" applyFont="1" applyFill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43" fontId="0" fillId="0" borderId="0" xfId="0" applyNumberFormat="1"/>
    <xf numFmtId="43" fontId="0" fillId="0" borderId="0" xfId="1" applyFont="1"/>
    <xf numFmtId="9" fontId="0" fillId="0" borderId="0" xfId="0" applyNumberFormat="1"/>
    <xf numFmtId="2" fontId="0" fillId="0" borderId="0" xfId="0" applyNumberFormat="1"/>
    <xf numFmtId="10" fontId="0" fillId="0" borderId="0" xfId="2" applyNumberFormat="1" applyFont="1"/>
    <xf numFmtId="165" fontId="0" fillId="0" borderId="12" xfId="0" applyNumberFormat="1" applyBorder="1"/>
    <xf numFmtId="0" fontId="8" fillId="4" borderId="17" xfId="0" applyNumberFormat="1" applyFont="1" applyFill="1" applyBorder="1" applyAlignment="1">
      <alignment vertical="top"/>
    </xf>
    <xf numFmtId="0" fontId="0" fillId="5" borderId="0" xfId="0" applyFill="1"/>
    <xf numFmtId="165" fontId="0" fillId="0" borderId="0" xfId="1" applyNumberFormat="1" applyFont="1"/>
    <xf numFmtId="165" fontId="0" fillId="0" borderId="0" xfId="0" applyNumberFormat="1"/>
    <xf numFmtId="165" fontId="19" fillId="0" borderId="0" xfId="0" applyNumberFormat="1" applyFont="1"/>
    <xf numFmtId="43" fontId="19" fillId="0" borderId="0" xfId="1" applyFont="1"/>
    <xf numFmtId="0" fontId="0" fillId="0" borderId="0" xfId="0"/>
    <xf numFmtId="0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5" fontId="1" fillId="2" borderId="0" xfId="1" applyNumberFormat="1" applyFont="1" applyFill="1" applyBorder="1" applyAlignment="1"/>
    <xf numFmtId="166" fontId="1" fillId="2" borderId="0" xfId="0" applyNumberFormat="1" applyFont="1" applyFill="1" applyBorder="1" applyAlignment="1"/>
    <xf numFmtId="43" fontId="1" fillId="2" borderId="0" xfId="1" applyNumberFormat="1" applyFont="1" applyFill="1" applyBorder="1" applyAlignment="1"/>
    <xf numFmtId="43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0" fillId="4" borderId="16" xfId="0" applyNumberFormat="1" applyFont="1" applyFill="1" applyBorder="1" applyAlignment="1">
      <alignment horizontal="center" vertical="top"/>
    </xf>
    <xf numFmtId="0" fontId="9" fillId="3" borderId="11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5" fontId="19" fillId="4" borderId="12" xfId="0" applyNumberFormat="1" applyFont="1" applyFill="1" applyBorder="1"/>
    <xf numFmtId="3" fontId="7" fillId="6" borderId="13" xfId="0" applyNumberFormat="1" applyFont="1" applyFill="1" applyBorder="1" applyAlignment="1">
      <alignment horizontal="right"/>
    </xf>
    <xf numFmtId="3" fontId="7" fillId="6" borderId="14" xfId="0" applyNumberFormat="1" applyFont="1" applyFill="1" applyBorder="1" applyAlignment="1">
      <alignment horizontal="right"/>
    </xf>
    <xf numFmtId="3" fontId="7" fillId="6" borderId="15" xfId="0" applyNumberFormat="1" applyFont="1" applyFill="1" applyBorder="1" applyAlignment="1">
      <alignment horizontal="right"/>
    </xf>
    <xf numFmtId="10" fontId="1" fillId="2" borderId="0" xfId="2" applyNumberFormat="1" applyFont="1" applyFill="1" applyBorder="1" applyAlignment="1"/>
    <xf numFmtId="0" fontId="21" fillId="7" borderId="0" xfId="0" applyFont="1" applyFill="1"/>
    <xf numFmtId="0" fontId="1" fillId="5" borderId="0" xfId="0" applyNumberFormat="1" applyFont="1" applyFill="1" applyBorder="1" applyAlignment="1">
      <alignment horizontal="left"/>
    </xf>
  </cellXfs>
  <cellStyles count="4">
    <cellStyle name="Millares" xfId="1" builtinId="3"/>
    <cellStyle name="Millares 2" xfId="3" xr:uid="{00000000-0005-0000-0000-00002F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R62"/>
  <sheetViews>
    <sheetView tabSelected="1" topLeftCell="A15" workbookViewId="0">
      <selection activeCell="C39" sqref="C39"/>
    </sheetView>
  </sheetViews>
  <sheetFormatPr baseColWidth="10" defaultColWidth="9.140625" defaultRowHeight="15"/>
  <cols>
    <col min="3" max="3" width="7.140625" bestFit="1" customWidth="1"/>
    <col min="4" max="4" width="5.85546875" bestFit="1" customWidth="1"/>
    <col min="5" max="5" width="4.5703125" bestFit="1" customWidth="1"/>
    <col min="6" max="6" width="5.140625" bestFit="1" customWidth="1"/>
    <col min="7" max="7" width="9.42578125" bestFit="1" customWidth="1"/>
    <col min="8" max="8" width="4.5703125" bestFit="1" customWidth="1"/>
    <col min="9" max="9" width="5.7109375" bestFit="1" customWidth="1"/>
    <col min="10" max="10" width="12.5703125" bestFit="1" customWidth="1"/>
    <col min="11" max="11" width="13.140625" bestFit="1" customWidth="1"/>
    <col min="12" max="12" width="17.140625" bestFit="1" customWidth="1"/>
    <col min="14" max="14" width="11.7109375" bestFit="1" customWidth="1"/>
    <col min="16" max="16" width="17.42578125" bestFit="1" customWidth="1"/>
    <col min="17" max="17" width="10.5703125" bestFit="1" customWidth="1"/>
    <col min="19" max="19" width="13.140625" bestFit="1" customWidth="1"/>
    <col min="20" max="20" width="10.5703125" bestFit="1" customWidth="1"/>
  </cols>
  <sheetData>
    <row r="2" spans="1:226" ht="15.75" thickBot="1">
      <c r="B2" s="53"/>
    </row>
    <row r="3" spans="1:226" s="36" customFormat="1" ht="15" customHeight="1">
      <c r="A3"/>
      <c r="B3"/>
      <c r="C3" s="28" t="s">
        <v>2</v>
      </c>
      <c r="D3" s="29" t="s">
        <v>3</v>
      </c>
      <c r="E3" s="30"/>
      <c r="F3" s="28" t="s">
        <v>4</v>
      </c>
      <c r="G3" s="31" t="s">
        <v>5</v>
      </c>
      <c r="H3" s="32" t="s">
        <v>6</v>
      </c>
      <c r="I3" s="32" t="s">
        <v>7</v>
      </c>
      <c r="J3" s="33" t="s">
        <v>8</v>
      </c>
      <c r="K3" s="34" t="s">
        <v>9</v>
      </c>
      <c r="L3" s="28" t="s">
        <v>10</v>
      </c>
      <c r="M3" s="66" t="s">
        <v>20</v>
      </c>
      <c r="N3" s="66" t="s">
        <v>17</v>
      </c>
      <c r="O3" s="66" t="s">
        <v>18</v>
      </c>
      <c r="P3" s="66" t="s">
        <v>19</v>
      </c>
      <c r="Q3" s="66" t="s">
        <v>9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</row>
    <row r="4" spans="1:226" s="36" customFormat="1" ht="15" customHeight="1" thickBot="1">
      <c r="A4"/>
      <c r="B4"/>
      <c r="C4" s="37"/>
      <c r="D4" s="38" t="s">
        <v>11</v>
      </c>
      <c r="E4" s="39" t="s">
        <v>12</v>
      </c>
      <c r="F4" s="37"/>
      <c r="G4" s="40" t="s">
        <v>13</v>
      </c>
      <c r="H4" s="41"/>
      <c r="I4" s="38" t="s">
        <v>14</v>
      </c>
      <c r="J4" s="42" t="s">
        <v>15</v>
      </c>
      <c r="K4" s="43" t="s">
        <v>16</v>
      </c>
      <c r="L4" s="67" t="s">
        <v>29</v>
      </c>
      <c r="M4" s="52"/>
      <c r="N4" s="52"/>
      <c r="O4" s="52"/>
      <c r="P4" s="52"/>
      <c r="Q4" s="5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</row>
    <row r="5" spans="1:226" ht="15.75">
      <c r="C5" s="1" t="s">
        <v>0</v>
      </c>
      <c r="D5" s="2" t="s">
        <v>1</v>
      </c>
      <c r="E5" s="3">
        <v>2</v>
      </c>
      <c r="F5" s="4">
        <v>201</v>
      </c>
      <c r="G5" s="5">
        <v>20.38</v>
      </c>
      <c r="H5" s="6"/>
      <c r="I5" s="7">
        <v>1</v>
      </c>
      <c r="J5" s="8"/>
      <c r="K5" s="9">
        <v>20.38</v>
      </c>
      <c r="L5" s="71">
        <v>1474000</v>
      </c>
      <c r="M5" s="51">
        <v>400</v>
      </c>
      <c r="N5" s="70">
        <f>+K5*M5</f>
        <v>8152</v>
      </c>
      <c r="O5" s="51">
        <v>1065</v>
      </c>
      <c r="P5" s="51">
        <v>545</v>
      </c>
      <c r="Q5" s="51">
        <f>SUM(N5:P5)</f>
        <v>9762</v>
      </c>
    </row>
    <row r="6" spans="1:226" ht="15.75">
      <c r="C6" s="10" t="s">
        <v>0</v>
      </c>
      <c r="D6" s="11" t="s">
        <v>1</v>
      </c>
      <c r="E6" s="12">
        <v>2</v>
      </c>
      <c r="F6" s="13">
        <v>202</v>
      </c>
      <c r="G6" s="14">
        <v>19.420000000000002</v>
      </c>
      <c r="H6" s="15"/>
      <c r="I6" s="16">
        <v>1</v>
      </c>
      <c r="J6" s="17"/>
      <c r="K6" s="18">
        <v>19.420000000000002</v>
      </c>
      <c r="L6" s="72">
        <v>1429000</v>
      </c>
      <c r="M6" s="51">
        <v>400</v>
      </c>
      <c r="N6" s="70">
        <f t="shared" ref="N6:N18" si="0">+K6*M6</f>
        <v>7768.0000000000009</v>
      </c>
      <c r="O6" s="51">
        <v>1065</v>
      </c>
      <c r="P6" s="51">
        <v>545</v>
      </c>
      <c r="Q6" s="51">
        <f t="shared" ref="Q6:Q18" si="1">SUM(N6:P6)</f>
        <v>9378</v>
      </c>
    </row>
    <row r="7" spans="1:226" ht="15.75">
      <c r="C7" s="10" t="s">
        <v>0</v>
      </c>
      <c r="D7" s="11" t="s">
        <v>1</v>
      </c>
      <c r="E7" s="12">
        <v>2</v>
      </c>
      <c r="F7" s="13">
        <v>203</v>
      </c>
      <c r="G7" s="14">
        <v>19.53</v>
      </c>
      <c r="H7" s="15"/>
      <c r="I7" s="16">
        <v>1</v>
      </c>
      <c r="J7" s="17"/>
      <c r="K7" s="18">
        <v>19.53</v>
      </c>
      <c r="L7" s="72">
        <v>1422000</v>
      </c>
      <c r="M7" s="51">
        <v>400</v>
      </c>
      <c r="N7" s="70">
        <f t="shared" si="0"/>
        <v>7812</v>
      </c>
      <c r="O7" s="51">
        <v>1065</v>
      </c>
      <c r="P7" s="51">
        <v>545</v>
      </c>
      <c r="Q7" s="51">
        <f t="shared" si="1"/>
        <v>9422</v>
      </c>
    </row>
    <row r="8" spans="1:226" ht="15.75">
      <c r="C8" s="10" t="s">
        <v>0</v>
      </c>
      <c r="D8" s="11" t="s">
        <v>1</v>
      </c>
      <c r="E8" s="12">
        <v>2</v>
      </c>
      <c r="F8" s="13">
        <v>204</v>
      </c>
      <c r="G8" s="14">
        <v>19.170000000000002</v>
      </c>
      <c r="H8" s="15"/>
      <c r="I8" s="16">
        <v>1</v>
      </c>
      <c r="J8" s="17"/>
      <c r="K8" s="18">
        <v>19.170000000000002</v>
      </c>
      <c r="L8" s="72">
        <v>1409000</v>
      </c>
      <c r="M8" s="51">
        <v>400</v>
      </c>
      <c r="N8" s="70">
        <f t="shared" si="0"/>
        <v>7668.0000000000009</v>
      </c>
      <c r="O8" s="51">
        <v>1065</v>
      </c>
      <c r="P8" s="51">
        <v>545</v>
      </c>
      <c r="Q8" s="51">
        <f t="shared" si="1"/>
        <v>9278</v>
      </c>
    </row>
    <row r="9" spans="1:226" ht="15.75">
      <c r="C9" s="10" t="s">
        <v>0</v>
      </c>
      <c r="D9" s="11" t="s">
        <v>1</v>
      </c>
      <c r="E9" s="12">
        <v>2</v>
      </c>
      <c r="F9" s="13">
        <v>205</v>
      </c>
      <c r="G9" s="14">
        <v>19.420000000000002</v>
      </c>
      <c r="H9" s="15"/>
      <c r="I9" s="16">
        <v>1</v>
      </c>
      <c r="J9" s="17"/>
      <c r="K9" s="18">
        <v>19.420000000000002</v>
      </c>
      <c r="L9" s="72">
        <v>1429000</v>
      </c>
      <c r="M9" s="51">
        <v>400</v>
      </c>
      <c r="N9" s="70">
        <f t="shared" si="0"/>
        <v>7768.0000000000009</v>
      </c>
      <c r="O9" s="51">
        <v>1065</v>
      </c>
      <c r="P9" s="51">
        <v>545</v>
      </c>
      <c r="Q9" s="51">
        <f t="shared" si="1"/>
        <v>9378</v>
      </c>
    </row>
    <row r="10" spans="1:226" ht="18.75">
      <c r="C10" s="10" t="s">
        <v>0</v>
      </c>
      <c r="D10" s="11" t="s">
        <v>1</v>
      </c>
      <c r="E10" s="12">
        <v>2</v>
      </c>
      <c r="F10" s="13">
        <v>206</v>
      </c>
      <c r="G10" s="14">
        <v>19.43</v>
      </c>
      <c r="H10" s="15"/>
      <c r="I10" s="16">
        <v>1</v>
      </c>
      <c r="J10" s="17"/>
      <c r="K10" s="18">
        <v>19.43</v>
      </c>
      <c r="L10" s="72">
        <v>1429000</v>
      </c>
      <c r="M10" s="51">
        <v>400</v>
      </c>
      <c r="N10" s="70">
        <f t="shared" si="0"/>
        <v>7772</v>
      </c>
      <c r="O10" s="51">
        <v>1065</v>
      </c>
      <c r="P10" s="51">
        <v>545</v>
      </c>
      <c r="Q10" s="51">
        <f t="shared" si="1"/>
        <v>9382</v>
      </c>
      <c r="R10" s="75" t="s">
        <v>34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>
        <f>+M7*0.9</f>
        <v>360</v>
      </c>
      <c r="AE10" s="75" t="s">
        <v>35</v>
      </c>
    </row>
    <row r="11" spans="1:226" ht="15.75">
      <c r="C11" s="10" t="s">
        <v>0</v>
      </c>
      <c r="D11" s="11" t="s">
        <v>1</v>
      </c>
      <c r="E11" s="12">
        <v>2</v>
      </c>
      <c r="F11" s="13">
        <v>207</v>
      </c>
      <c r="G11" s="14">
        <v>23.09</v>
      </c>
      <c r="H11" s="15"/>
      <c r="I11" s="16">
        <v>1</v>
      </c>
      <c r="J11" s="17"/>
      <c r="K11" s="18">
        <v>23.09</v>
      </c>
      <c r="L11" s="72">
        <v>1682000</v>
      </c>
      <c r="M11" s="51">
        <v>400</v>
      </c>
      <c r="N11" s="70">
        <f t="shared" si="0"/>
        <v>9236</v>
      </c>
      <c r="O11" s="51">
        <v>1331</v>
      </c>
      <c r="P11" s="51">
        <v>545</v>
      </c>
      <c r="Q11" s="51">
        <f t="shared" si="1"/>
        <v>11112</v>
      </c>
    </row>
    <row r="12" spans="1:226" ht="15.75">
      <c r="C12" s="10" t="s">
        <v>0</v>
      </c>
      <c r="D12" s="11" t="s">
        <v>1</v>
      </c>
      <c r="E12" s="12">
        <v>2</v>
      </c>
      <c r="F12" s="13">
        <v>208</v>
      </c>
      <c r="G12" s="14">
        <v>14.4</v>
      </c>
      <c r="H12" s="15"/>
      <c r="I12" s="16">
        <v>1</v>
      </c>
      <c r="J12" s="17"/>
      <c r="K12" s="18">
        <v>14.4</v>
      </c>
      <c r="L12" s="72">
        <v>1022000</v>
      </c>
      <c r="M12" s="51">
        <v>400</v>
      </c>
      <c r="N12" s="70">
        <f t="shared" si="0"/>
        <v>5760</v>
      </c>
      <c r="O12" s="51">
        <v>1065</v>
      </c>
      <c r="P12" s="51">
        <v>545</v>
      </c>
      <c r="Q12" s="51">
        <f t="shared" si="1"/>
        <v>7370</v>
      </c>
    </row>
    <row r="13" spans="1:226" ht="15.75">
      <c r="C13" s="10" t="s">
        <v>0</v>
      </c>
      <c r="D13" s="11" t="s">
        <v>1</v>
      </c>
      <c r="E13" s="12">
        <v>2</v>
      </c>
      <c r="F13" s="13">
        <v>209</v>
      </c>
      <c r="G13" s="14">
        <v>14.4</v>
      </c>
      <c r="H13" s="15"/>
      <c r="I13" s="16">
        <v>1</v>
      </c>
      <c r="J13" s="17"/>
      <c r="K13" s="18">
        <v>14.4</v>
      </c>
      <c r="L13" s="72">
        <v>1022000</v>
      </c>
      <c r="M13" s="51">
        <v>400</v>
      </c>
      <c r="N13" s="70">
        <f t="shared" si="0"/>
        <v>5760</v>
      </c>
      <c r="O13" s="51">
        <v>1065</v>
      </c>
      <c r="P13" s="51">
        <v>545</v>
      </c>
      <c r="Q13" s="51">
        <f t="shared" si="1"/>
        <v>7370</v>
      </c>
    </row>
    <row r="14" spans="1:226" ht="15.75">
      <c r="C14" s="10" t="s">
        <v>0</v>
      </c>
      <c r="D14" s="11" t="s">
        <v>1</v>
      </c>
      <c r="E14" s="12">
        <v>2</v>
      </c>
      <c r="F14" s="13">
        <v>210</v>
      </c>
      <c r="G14" s="14">
        <v>24.07</v>
      </c>
      <c r="H14" s="15"/>
      <c r="I14" s="16">
        <v>1</v>
      </c>
      <c r="J14" s="17"/>
      <c r="K14" s="18">
        <v>24.07</v>
      </c>
      <c r="L14" s="72">
        <v>1795000</v>
      </c>
      <c r="M14" s="51">
        <v>400</v>
      </c>
      <c r="N14" s="70">
        <f t="shared" si="0"/>
        <v>9628</v>
      </c>
      <c r="O14" s="51">
        <v>1331</v>
      </c>
      <c r="P14" s="51">
        <v>545</v>
      </c>
      <c r="Q14" s="51">
        <f t="shared" si="1"/>
        <v>11504</v>
      </c>
    </row>
    <row r="15" spans="1:226" ht="15.75">
      <c r="C15" s="10" t="s">
        <v>0</v>
      </c>
      <c r="D15" s="11" t="s">
        <v>1</v>
      </c>
      <c r="E15" s="12">
        <v>2</v>
      </c>
      <c r="F15" s="13">
        <v>211</v>
      </c>
      <c r="G15" s="14">
        <v>36.74</v>
      </c>
      <c r="H15" s="12">
        <v>1</v>
      </c>
      <c r="I15" s="16">
        <v>2</v>
      </c>
      <c r="J15" s="17">
        <v>2.95</v>
      </c>
      <c r="K15" s="18">
        <v>39.690000000000005</v>
      </c>
      <c r="L15" s="72">
        <v>2831000</v>
      </c>
      <c r="M15" s="51">
        <v>400</v>
      </c>
      <c r="N15" s="70">
        <f t="shared" si="0"/>
        <v>15876.000000000002</v>
      </c>
      <c r="O15" s="51">
        <v>2178</v>
      </c>
      <c r="P15" s="51">
        <v>1090</v>
      </c>
      <c r="Q15" s="51">
        <f t="shared" si="1"/>
        <v>19144</v>
      </c>
    </row>
    <row r="16" spans="1:226" ht="15.75">
      <c r="C16" s="10" t="s">
        <v>0</v>
      </c>
      <c r="D16" s="11" t="s">
        <v>1</v>
      </c>
      <c r="E16" s="12">
        <v>2</v>
      </c>
      <c r="F16" s="13">
        <v>212</v>
      </c>
      <c r="G16" s="14">
        <v>20.149999999999999</v>
      </c>
      <c r="H16" s="15"/>
      <c r="I16" s="16">
        <v>1</v>
      </c>
      <c r="J16" s="17"/>
      <c r="K16" s="18">
        <v>20.149999999999999</v>
      </c>
      <c r="L16" s="72">
        <v>1411000</v>
      </c>
      <c r="M16" s="51">
        <v>400</v>
      </c>
      <c r="N16" s="70">
        <f t="shared" si="0"/>
        <v>8059.9999999999991</v>
      </c>
      <c r="O16" s="51">
        <v>1065</v>
      </c>
      <c r="P16" s="51">
        <v>545</v>
      </c>
      <c r="Q16" s="51">
        <f t="shared" si="1"/>
        <v>9670</v>
      </c>
    </row>
    <row r="17" spans="3:28" ht="15.75">
      <c r="C17" s="10" t="s">
        <v>0</v>
      </c>
      <c r="D17" s="11" t="s">
        <v>1</v>
      </c>
      <c r="E17" s="12">
        <v>2</v>
      </c>
      <c r="F17" s="13">
        <v>213</v>
      </c>
      <c r="G17" s="14">
        <v>14.82</v>
      </c>
      <c r="H17" s="15"/>
      <c r="I17" s="16">
        <v>1</v>
      </c>
      <c r="J17" s="17"/>
      <c r="K17" s="18">
        <v>14.82</v>
      </c>
      <c r="L17" s="72">
        <v>1055000</v>
      </c>
      <c r="M17" s="51">
        <v>400</v>
      </c>
      <c r="N17" s="70">
        <f t="shared" si="0"/>
        <v>5928</v>
      </c>
      <c r="O17" s="51">
        <v>1065</v>
      </c>
      <c r="P17" s="51">
        <v>545</v>
      </c>
      <c r="Q17" s="51">
        <f t="shared" si="1"/>
        <v>7538</v>
      </c>
    </row>
    <row r="18" spans="3:28" ht="16.5" thickBot="1">
      <c r="C18" s="19" t="s">
        <v>0</v>
      </c>
      <c r="D18" s="20" t="s">
        <v>1</v>
      </c>
      <c r="E18" s="21">
        <v>2</v>
      </c>
      <c r="F18" s="22">
        <v>214</v>
      </c>
      <c r="G18" s="23">
        <v>16.47</v>
      </c>
      <c r="H18" s="24"/>
      <c r="I18" s="25">
        <v>1</v>
      </c>
      <c r="J18" s="26"/>
      <c r="K18" s="27">
        <v>16.47</v>
      </c>
      <c r="L18" s="73">
        <v>1160000</v>
      </c>
      <c r="M18" s="51">
        <v>400</v>
      </c>
      <c r="N18" s="70">
        <f t="shared" si="0"/>
        <v>6588</v>
      </c>
      <c r="O18" s="51">
        <v>1065</v>
      </c>
      <c r="P18" s="51">
        <v>545</v>
      </c>
      <c r="Q18" s="51">
        <f t="shared" si="1"/>
        <v>8198</v>
      </c>
    </row>
    <row r="20" spans="3:28" s="58" customFormat="1" ht="15.75">
      <c r="C20" s="59" t="s">
        <v>21</v>
      </c>
      <c r="D20" s="59"/>
      <c r="E20" s="59"/>
      <c r="F20" s="59"/>
      <c r="G20" s="60">
        <f>SUM(G5:G19)</f>
        <v>281.49</v>
      </c>
      <c r="H20" s="59" t="s">
        <v>13</v>
      </c>
      <c r="I20" s="60" t="s">
        <v>22</v>
      </c>
      <c r="J20" s="60"/>
      <c r="K20" s="62"/>
      <c r="L20" s="62">
        <f>SUM(L5:L19)</f>
        <v>20570000</v>
      </c>
      <c r="M20" s="62"/>
      <c r="N20" s="62">
        <f>SUM(N5:N19)</f>
        <v>113776</v>
      </c>
      <c r="O20" s="62"/>
      <c r="P20" s="62"/>
      <c r="Q20" s="62">
        <f>SUM(Q5:Q19)</f>
        <v>138506</v>
      </c>
      <c r="S20" s="46"/>
      <c r="T20" s="47"/>
    </row>
    <row r="21" spans="3:28" s="58" customFormat="1" ht="15.75">
      <c r="C21" s="59"/>
      <c r="D21" s="59"/>
      <c r="E21" s="59"/>
      <c r="F21" s="59"/>
      <c r="G21" s="60"/>
      <c r="H21" s="59"/>
      <c r="I21" s="60"/>
      <c r="J21" s="60"/>
      <c r="K21" s="62"/>
      <c r="L21" s="62" t="s">
        <v>30</v>
      </c>
      <c r="M21" s="62"/>
      <c r="N21" s="62"/>
      <c r="O21" s="62"/>
      <c r="P21" s="62"/>
      <c r="Q21" s="62"/>
    </row>
    <row r="22" spans="3:28" s="58" customFormat="1"/>
    <row r="23" spans="3:28" s="58" customFormat="1"/>
    <row r="24" spans="3:28" s="58" customFormat="1" ht="15.75">
      <c r="C24" s="59" t="s">
        <v>23</v>
      </c>
      <c r="D24" s="59"/>
      <c r="E24" s="59"/>
      <c r="F24" s="59"/>
      <c r="G24" s="60">
        <v>346.55</v>
      </c>
      <c r="H24" s="59" t="s">
        <v>13</v>
      </c>
      <c r="I24" s="60"/>
      <c r="J24" s="60">
        <f>+L24/G24</f>
        <v>2478.6448101986985</v>
      </c>
      <c r="K24" s="61" t="s">
        <v>24</v>
      </c>
      <c r="L24" s="61">
        <f>+P24/N24</f>
        <v>858974.358974359</v>
      </c>
      <c r="M24" s="61" t="s">
        <v>25</v>
      </c>
      <c r="N24" s="63">
        <v>19.5</v>
      </c>
      <c r="O24" s="61"/>
      <c r="P24" s="61">
        <v>16750000</v>
      </c>
      <c r="Q24" s="69" t="s">
        <v>26</v>
      </c>
      <c r="R24" s="61" t="s">
        <v>28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3:28" s="58" customFormat="1">
      <c r="N25" s="46"/>
    </row>
    <row r="26" spans="3:28" s="58" customFormat="1" ht="15.75">
      <c r="C26" s="59" t="s">
        <v>21</v>
      </c>
      <c r="D26" s="59"/>
      <c r="E26" s="59"/>
      <c r="F26" s="59"/>
      <c r="G26" s="60">
        <f>+G20</f>
        <v>281.49</v>
      </c>
      <c r="H26" s="59" t="s">
        <v>13</v>
      </c>
      <c r="I26" s="60" t="s">
        <v>22</v>
      </c>
      <c r="J26" s="60">
        <f>+L26/G26</f>
        <v>3051.5270843524067</v>
      </c>
      <c r="K26" s="62"/>
      <c r="L26" s="62">
        <f>+P26/N26</f>
        <v>858974.358974359</v>
      </c>
      <c r="M26" s="62"/>
      <c r="N26" s="64">
        <v>19.5</v>
      </c>
      <c r="O26" s="62"/>
      <c r="P26" s="62">
        <v>16750000</v>
      </c>
      <c r="Q26" s="68" t="s">
        <v>26</v>
      </c>
      <c r="R26" s="68"/>
    </row>
    <row r="27" spans="3:28" s="58" customFormat="1"/>
    <row r="28" spans="3:28" s="58" customFormat="1"/>
    <row r="29" spans="3:28" s="58" customFormat="1" ht="15.75">
      <c r="C29" s="65" t="s">
        <v>27</v>
      </c>
      <c r="D29" s="65"/>
      <c r="E29" s="65"/>
      <c r="F29" s="65"/>
      <c r="G29" s="65"/>
      <c r="H29" s="60"/>
      <c r="I29" s="60"/>
      <c r="J29" s="60" t="s">
        <v>31</v>
      </c>
      <c r="K29" s="60"/>
      <c r="L29" s="60">
        <f>+N20</f>
        <v>113776</v>
      </c>
      <c r="M29" s="60">
        <v>12</v>
      </c>
      <c r="N29" s="60" t="s">
        <v>32</v>
      </c>
      <c r="O29" s="60" t="s">
        <v>33</v>
      </c>
      <c r="P29" s="60">
        <f>+L29*M29</f>
        <v>1365312</v>
      </c>
      <c r="Q29" s="74">
        <f>+P29/P26</f>
        <v>8.1511164179104478E-2</v>
      </c>
      <c r="R29" s="60"/>
    </row>
    <row r="30" spans="3:28" s="58" customFormat="1"/>
    <row r="31" spans="3:28" s="58" customFormat="1">
      <c r="G31" s="46"/>
    </row>
    <row r="32" spans="3:28" s="58" customFormat="1">
      <c r="P32" s="54"/>
      <c r="S32" s="47"/>
      <c r="T32" s="47"/>
    </row>
    <row r="33" spans="2:17" s="58" customFormat="1">
      <c r="P33" s="47"/>
    </row>
    <row r="34" spans="2:17" s="58" customFormat="1">
      <c r="P34" s="47"/>
    </row>
    <row r="35" spans="2:17" s="58" customFormat="1">
      <c r="P35" s="47"/>
      <c r="Q35" s="46"/>
    </row>
    <row r="36" spans="2:17" s="58" customFormat="1"/>
    <row r="37" spans="2:17" s="58" customFormat="1">
      <c r="P37" s="46"/>
    </row>
    <row r="38" spans="2:17">
      <c r="K38" s="49"/>
    </row>
    <row r="39" spans="2:17" ht="15.75">
      <c r="C39" s="76"/>
      <c r="G39" s="45"/>
      <c r="J39" s="47"/>
      <c r="K39" s="46"/>
      <c r="L39" s="44"/>
      <c r="N39" s="46"/>
      <c r="O39" s="50"/>
    </row>
    <row r="40" spans="2:17">
      <c r="K40" s="47"/>
    </row>
    <row r="41" spans="2:17">
      <c r="L41" s="54"/>
      <c r="N41" s="47"/>
      <c r="P41" s="47"/>
    </row>
    <row r="42" spans="2:17">
      <c r="F42" s="48"/>
      <c r="K42" s="47"/>
      <c r="L42" s="54"/>
      <c r="M42" s="46"/>
    </row>
    <row r="43" spans="2:17">
      <c r="G43" s="45"/>
      <c r="L43" s="54"/>
      <c r="N43" s="47"/>
      <c r="O43" s="58"/>
      <c r="P43" s="47"/>
    </row>
    <row r="44" spans="2:17">
      <c r="L44" s="54"/>
    </row>
    <row r="45" spans="2:17">
      <c r="K45" s="48"/>
      <c r="L45" s="54"/>
    </row>
    <row r="46" spans="2:17">
      <c r="B46" s="53"/>
      <c r="L46" s="54"/>
    </row>
    <row r="47" spans="2:17">
      <c r="L47" s="56"/>
    </row>
    <row r="48" spans="2:17">
      <c r="L48" s="55"/>
    </row>
    <row r="49" spans="12:14">
      <c r="L49" s="55"/>
    </row>
    <row r="51" spans="12:14">
      <c r="L51" s="57"/>
    </row>
    <row r="53" spans="12:14">
      <c r="L53" s="55"/>
    </row>
    <row r="55" spans="12:14">
      <c r="L55" s="57"/>
    </row>
    <row r="57" spans="12:14">
      <c r="L57" s="55"/>
    </row>
    <row r="59" spans="12:14">
      <c r="L59" s="57"/>
    </row>
    <row r="62" spans="12:14">
      <c r="L62" s="55"/>
      <c r="N62" s="46"/>
    </row>
  </sheetData>
  <mergeCells count="1">
    <mergeCell ref="C29:G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Milan</dc:creator>
  <cp:lastModifiedBy>MVG</cp:lastModifiedBy>
  <dcterms:created xsi:type="dcterms:W3CDTF">2017-04-25T18:26:06Z</dcterms:created>
  <dcterms:modified xsi:type="dcterms:W3CDTF">2018-05-28T22:25:48Z</dcterms:modified>
</cp:coreProperties>
</file>