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NSET" sheetId="1" r:id="rId4"/>
  </sheets>
  <definedNames>
    <definedName hidden="1" localSheetId="0" name="_xlnm._FilterDatabase">SUNSET!$A$8:$R$34</definedName>
  </definedNames>
  <calcPr/>
  <extLst>
    <ext uri="GoogleSheetsCustomDataVersion2">
      <go:sheetsCustomData xmlns:go="http://customooxmlschemas.google.com/" r:id="rId5" roundtripDataChecksum="/YfvrBPCFuF5PulY3fhtp1g8mX8lBGo82+CizcFWTYE="/>
    </ext>
  </extLst>
</workbook>
</file>

<file path=xl/sharedStrings.xml><?xml version="1.0" encoding="utf-8"?>
<sst xmlns="http://schemas.openxmlformats.org/spreadsheetml/2006/main" count="135" uniqueCount="41">
  <si>
    <t xml:space="preserve">                                    </t>
  </si>
  <si>
    <t>Bloqueda</t>
  </si>
  <si>
    <t>Disponibles</t>
  </si>
  <si>
    <t>Vendidas</t>
  </si>
  <si>
    <t>Reservadas</t>
  </si>
  <si>
    <t>NO TIENE CONFOTUR</t>
  </si>
  <si>
    <t>TABALA DE DATOS DE  SKY SUNSET</t>
  </si>
  <si>
    <t xml:space="preserve">PRECIO ADICIONAL </t>
  </si>
  <si>
    <t>PRECIO</t>
  </si>
  <si>
    <t>FORMA DE PAGO</t>
  </si>
  <si>
    <t>No. UND</t>
  </si>
  <si>
    <t>DESCRIPCION</t>
  </si>
  <si>
    <t>M2 UND</t>
  </si>
  <si>
    <t>M2 TERRAZA DESTECHADA</t>
  </si>
  <si>
    <t>SOLAR M2</t>
  </si>
  <si>
    <t>PARQUEO</t>
  </si>
  <si>
    <t>PATIO M2</t>
  </si>
  <si>
    <t>NO. HABITACIONES Y BAÑOS</t>
  </si>
  <si>
    <t xml:space="preserve">PRECIO </t>
  </si>
  <si>
    <t xml:space="preserve">RESERVA </t>
  </si>
  <si>
    <t>SEPARACION  15 %</t>
  </si>
  <si>
    <t>INICIAL 25%</t>
  </si>
  <si>
    <t>COMPLETIVO 60%</t>
  </si>
  <si>
    <t xml:space="preserve">DISPONIBILIDAD </t>
  </si>
  <si>
    <t>TOWNHOUSE</t>
  </si>
  <si>
    <t xml:space="preserve">2 HAB Y 2,5 BAÑOS </t>
  </si>
  <si>
    <t xml:space="preserve">DIsponible </t>
  </si>
  <si>
    <t xml:space="preserve">RESERVADA </t>
  </si>
  <si>
    <t xml:space="preserve">Disponible </t>
  </si>
  <si>
    <t>INDIVIDUAL</t>
  </si>
  <si>
    <t> 62.36</t>
  </si>
  <si>
    <t>3 HAB Y 3,5 BAÑOS</t>
  </si>
  <si>
    <t>OBSERCIONES</t>
  </si>
  <si>
    <r>
      <rPr>
        <rFont val="Calibri"/>
        <color theme="1"/>
        <sz val="11.0"/>
      </rPr>
      <t xml:space="preserve">FECHA DE ENTREGA </t>
    </r>
    <r>
      <rPr>
        <rFont val="Calibri"/>
        <b/>
        <color theme="1"/>
        <sz val="11.0"/>
      </rPr>
      <t xml:space="preserve"> MARZO 2026</t>
    </r>
  </si>
  <si>
    <t>PRECIOS DE TOWN HOUSES NO INCLUYE JACUZZY TAMAÑO 2. 00m x 2.00m(PRECIO JACUZZY US$12,00.00)</t>
  </si>
  <si>
    <t>PRECIOS DE VILLA INDIVIDUAL NO INCLIUYE PISCINA TAMAÑO 3.00m X 7.00m (PRECIO PISCINA US$20,000.00)</t>
  </si>
  <si>
    <t>NO INCLUYE PERGOLADO (PRECIO US$ 5,000.00)</t>
  </si>
  <si>
    <r>
      <rPr>
        <rFont val="Calibri"/>
        <color theme="1"/>
        <sz val="11.0"/>
      </rPr>
      <t>LAS VILLAS INCLUYEN</t>
    </r>
    <r>
      <rPr>
        <rFont val="Calibri"/>
        <b/>
        <color rgb="FF000000"/>
        <sz val="11.0"/>
      </rPr>
      <t xml:space="preserve"> LINEA BLANCA:</t>
    </r>
  </si>
  <si>
    <t>(NEVERA ,ESTUFA , ESTRACTOR , LAVADORA/SECADORA-PREINSTALACION DE AIRE)</t>
  </si>
  <si>
    <r>
      <rPr>
        <rFont val="Calibri"/>
        <color theme="1"/>
        <sz val="11.0"/>
      </rPr>
      <t xml:space="preserve">LOS TOWN HOUSE INCLUYE </t>
    </r>
    <r>
      <rPr>
        <rFont val="Calibri"/>
        <b/>
        <color theme="1"/>
        <sz val="11.0"/>
      </rPr>
      <t>AIRE ACONDICIONADOS</t>
    </r>
  </si>
  <si>
    <t>RESERVA NO REEMBOLSABLE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</si>
</sst>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9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i/>
      <sz val="14.0"/>
      <color theme="0"/>
      <name val="Calibri"/>
    </font>
    <font/>
    <font>
      <b/>
      <sz val="12.0"/>
      <color theme="1"/>
      <name val="Calibri"/>
    </font>
    <font>
      <sz val="11.0"/>
      <color rgb="FF000000"/>
      <name val="Calibri"/>
    </font>
    <font>
      <b/>
      <sz val="11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1C4587"/>
        <bgColor rgb="FF1C4587"/>
      </patternFill>
    </fill>
    <fill>
      <patternFill patternType="solid">
        <fgColor rgb="FFA5A5A5"/>
        <bgColor rgb="FFA5A5A5"/>
      </patternFill>
    </fill>
    <fill>
      <patternFill patternType="solid">
        <fgColor rgb="FFEAF1DD"/>
        <bgColor rgb="FFEAF1DD"/>
      </patternFill>
    </fill>
  </fills>
  <borders count="26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Font="1" applyNumberFormat="1"/>
    <xf borderId="1" fillId="0" fontId="1" numFmtId="0" xfId="0" applyAlignment="1" applyBorder="1" applyFont="1">
      <alignment shrinkToFit="0" wrapText="1"/>
    </xf>
    <xf borderId="2" fillId="2" fontId="1" numFmtId="0" xfId="0" applyAlignment="1" applyBorder="1" applyFill="1" applyFont="1">
      <alignment shrinkToFit="0" wrapText="1"/>
    </xf>
    <xf borderId="3" fillId="0" fontId="1" numFmtId="0" xfId="0" applyAlignment="1" applyBorder="1" applyFont="1">
      <alignment shrinkToFit="0" wrapText="1"/>
    </xf>
    <xf borderId="4" fillId="3" fontId="1" numFmtId="0" xfId="0" applyAlignment="1" applyBorder="1" applyFill="1" applyFont="1">
      <alignment shrinkToFit="0" wrapText="1"/>
    </xf>
    <xf borderId="4" fillId="0" fontId="1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6" fillId="4" fontId="1" numFmtId="0" xfId="0" applyAlignment="1" applyBorder="1" applyFill="1" applyFont="1">
      <alignment shrinkToFit="0" wrapText="1"/>
    </xf>
    <xf borderId="7" fillId="0" fontId="2" numFmtId="0" xfId="0" applyBorder="1" applyFont="1"/>
    <xf borderId="7" fillId="0" fontId="3" numFmtId="0" xfId="0" applyBorder="1" applyFont="1"/>
    <xf borderId="8" fillId="5" fontId="4" numFmtId="0" xfId="0" applyAlignment="1" applyBorder="1" applyFill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6" fontId="6" numFmtId="0" xfId="0" applyAlignment="1" applyBorder="1" applyFill="1" applyFont="1">
      <alignment horizontal="center" vertical="center"/>
    </xf>
    <xf borderId="11" fillId="6" fontId="6" numFmtId="0" xfId="0" applyAlignment="1" applyBorder="1" applyFont="1">
      <alignment horizontal="center" shrinkToFit="0" vertical="center" wrapText="1"/>
    </xf>
    <xf borderId="7" fillId="6" fontId="6" numFmtId="0" xfId="0" applyAlignment="1" applyBorder="1" applyFont="1">
      <alignment horizontal="center" shrinkToFit="0" vertical="center" wrapText="1"/>
    </xf>
    <xf borderId="7" fillId="7" fontId="1" numFmtId="0" xfId="0" applyAlignment="1" applyBorder="1" applyFill="1" applyFont="1">
      <alignment horizontal="center"/>
    </xf>
    <xf borderId="7" fillId="7" fontId="1" numFmtId="0" xfId="0" applyAlignment="1" applyBorder="1" applyFont="1">
      <alignment horizontal="center" shrinkToFit="0" wrapText="1"/>
    </xf>
    <xf borderId="12" fillId="7" fontId="1" numFmtId="0" xfId="0" applyBorder="1" applyFont="1"/>
    <xf borderId="12" fillId="7" fontId="1" numFmtId="164" xfId="0" applyBorder="1" applyFont="1" applyNumberFormat="1"/>
    <xf borderId="7" fillId="7" fontId="1" numFmtId="164" xfId="0" applyBorder="1" applyFont="1" applyNumberFormat="1"/>
    <xf borderId="7" fillId="7" fontId="1" numFmtId="0" xfId="0" applyAlignment="1" applyBorder="1" applyFont="1">
      <alignment readingOrder="0"/>
    </xf>
    <xf borderId="0" fillId="7" fontId="1" numFmtId="0" xfId="0" applyFont="1"/>
    <xf borderId="7" fillId="7" fontId="1" numFmtId="164" xfId="0" applyAlignment="1" applyBorder="1" applyFont="1" applyNumberFormat="1">
      <alignment readingOrder="0"/>
    </xf>
    <xf borderId="7" fillId="7" fontId="1" numFmtId="0" xfId="0" applyBorder="1" applyFont="1"/>
    <xf borderId="7" fillId="8" fontId="1" numFmtId="0" xfId="0" applyAlignment="1" applyBorder="1" applyFill="1" applyFont="1">
      <alignment horizontal="center"/>
    </xf>
    <xf borderId="7" fillId="8" fontId="1" numFmtId="0" xfId="0" applyAlignment="1" applyBorder="1" applyFont="1">
      <alignment horizontal="center" shrinkToFit="0" wrapText="1"/>
    </xf>
    <xf borderId="12" fillId="8" fontId="1" numFmtId="0" xfId="0" applyBorder="1" applyFont="1"/>
    <xf borderId="12" fillId="8" fontId="1" numFmtId="164" xfId="0" applyBorder="1" applyFont="1" applyNumberFormat="1"/>
    <xf borderId="13" fillId="8" fontId="1" numFmtId="164" xfId="0" applyAlignment="1" applyBorder="1" applyFont="1" applyNumberFormat="1">
      <alignment horizontal="right" vertical="bottom"/>
    </xf>
    <xf borderId="7" fillId="8" fontId="1" numFmtId="164" xfId="0" applyBorder="1" applyFont="1" applyNumberFormat="1"/>
    <xf borderId="7" fillId="8" fontId="1" numFmtId="0" xfId="0" applyAlignment="1" applyBorder="1" applyFont="1">
      <alignment readingOrder="0"/>
    </xf>
    <xf borderId="7" fillId="4" fontId="1" numFmtId="0" xfId="0" applyAlignment="1" applyBorder="1" applyFont="1">
      <alignment horizontal="center"/>
    </xf>
    <xf borderId="7" fillId="4" fontId="1" numFmtId="0" xfId="0" applyAlignment="1" applyBorder="1" applyFont="1">
      <alignment horizontal="center" shrinkToFit="0" wrapText="1"/>
    </xf>
    <xf borderId="13" fillId="4" fontId="1" numFmtId="164" xfId="0" applyAlignment="1" applyBorder="1" applyFont="1" applyNumberFormat="1">
      <alignment horizontal="right" vertical="bottom"/>
    </xf>
    <xf borderId="7" fillId="4" fontId="1" numFmtId="164" xfId="0" applyBorder="1" applyFont="1" applyNumberFormat="1"/>
    <xf borderId="7" fillId="4" fontId="1" numFmtId="0" xfId="0" applyAlignment="1" applyBorder="1" applyFont="1">
      <alignment readingOrder="0"/>
    </xf>
    <xf borderId="7" fillId="8" fontId="1" numFmtId="164" xfId="0" applyAlignment="1" applyBorder="1" applyFont="1" applyNumberFormat="1">
      <alignment readingOrder="0"/>
    </xf>
    <xf borderId="7" fillId="8" fontId="1" numFmtId="0" xfId="0" applyBorder="1" applyFont="1"/>
    <xf borderId="7" fillId="9" fontId="1" numFmtId="0" xfId="0" applyAlignment="1" applyBorder="1" applyFill="1" applyFont="1">
      <alignment horizontal="center"/>
    </xf>
    <xf borderId="7" fillId="9" fontId="1" numFmtId="0" xfId="0" applyAlignment="1" applyBorder="1" applyFont="1">
      <alignment horizontal="center" shrinkToFit="0" wrapText="1"/>
    </xf>
    <xf borderId="14" fillId="9" fontId="1" numFmtId="0" xfId="0" applyAlignment="1" applyBorder="1" applyFont="1">
      <alignment horizontal="center" shrinkToFit="0" wrapText="1"/>
    </xf>
    <xf borderId="15" fillId="7" fontId="7" numFmtId="164" xfId="0" applyAlignment="1" applyBorder="1" applyFont="1" applyNumberFormat="1">
      <alignment readingOrder="0"/>
    </xf>
    <xf borderId="16" fillId="7" fontId="1" numFmtId="164" xfId="0" applyAlignment="1" applyBorder="1" applyFont="1" applyNumberFormat="1">
      <alignment horizontal="right" vertical="bottom"/>
    </xf>
    <xf borderId="15" fillId="7" fontId="7" numFmtId="164" xfId="0" applyBorder="1" applyFont="1" applyNumberFormat="1"/>
    <xf borderId="7" fillId="7" fontId="1" numFmtId="2" xfId="0" applyAlignment="1" applyBorder="1" applyFont="1" applyNumberFormat="1">
      <alignment horizontal="center"/>
    </xf>
    <xf borderId="7" fillId="7" fontId="1" numFmtId="164" xfId="0" applyAlignment="1" applyBorder="1" applyFont="1" applyNumberFormat="1">
      <alignment horizontal="right" readingOrder="0" vertical="bottom"/>
    </xf>
    <xf borderId="11" fillId="7" fontId="1" numFmtId="0" xfId="0" applyAlignment="1" applyBorder="1" applyFont="1">
      <alignment horizontal="center"/>
    </xf>
    <xf borderId="7" fillId="10" fontId="1" numFmtId="0" xfId="0" applyAlignment="1" applyBorder="1" applyFill="1" applyFont="1">
      <alignment horizontal="left"/>
    </xf>
    <xf borderId="7" fillId="10" fontId="1" numFmtId="164" xfId="0" applyAlignment="1" applyBorder="1" applyFont="1" applyNumberFormat="1">
      <alignment horizontal="left"/>
    </xf>
    <xf borderId="7" fillId="10" fontId="1" numFmtId="164" xfId="0" applyAlignment="1" applyBorder="1" applyFont="1" applyNumberFormat="1">
      <alignment horizontal="left" vertical="center"/>
    </xf>
    <xf borderId="17" fillId="11" fontId="1" numFmtId="0" xfId="0" applyAlignment="1" applyBorder="1" applyFill="1" applyFont="1">
      <alignment shrinkToFit="0" wrapText="1"/>
    </xf>
    <xf borderId="18" fillId="11" fontId="1" numFmtId="0" xfId="0" applyAlignment="1" applyBorder="1" applyFont="1">
      <alignment shrinkToFit="0" wrapText="1"/>
    </xf>
    <xf borderId="19" fillId="11" fontId="1" numFmtId="0" xfId="0" applyAlignment="1" applyBorder="1" applyFont="1">
      <alignment shrinkToFit="0" wrapText="1"/>
    </xf>
    <xf borderId="20" fillId="11" fontId="8" numFmtId="0" xfId="0" applyAlignment="1" applyBorder="1" applyFont="1">
      <alignment shrinkToFit="0" wrapText="1"/>
    </xf>
    <xf borderId="21" fillId="11" fontId="1" numFmtId="0" xfId="0" applyAlignment="1" applyBorder="1" applyFont="1">
      <alignment shrinkToFit="0" wrapText="1"/>
    </xf>
    <xf borderId="22" fillId="11" fontId="1" numFmtId="0" xfId="0" applyAlignment="1" applyBorder="1" applyFont="1">
      <alignment shrinkToFit="0" wrapText="1"/>
    </xf>
    <xf borderId="20" fillId="11" fontId="1" numFmtId="0" xfId="0" applyAlignment="1" applyBorder="1" applyFont="1">
      <alignment shrinkToFit="0" wrapText="1"/>
    </xf>
    <xf borderId="20" fillId="11" fontId="1" numFmtId="0" xfId="0" applyAlignment="1" applyBorder="1" applyFont="1">
      <alignment vertical="center"/>
    </xf>
    <xf borderId="20" fillId="11" fontId="1" numFmtId="0" xfId="0" applyAlignment="1" applyBorder="1" applyFont="1">
      <alignment readingOrder="0" vertical="center"/>
    </xf>
    <xf borderId="20" fillId="11" fontId="8" numFmtId="0" xfId="0" applyAlignment="1" applyBorder="1" applyFont="1">
      <alignment vertical="center"/>
    </xf>
    <xf borderId="23" fillId="11" fontId="1" numFmtId="0" xfId="0" applyAlignment="1" applyBorder="1" applyFont="1">
      <alignment shrinkToFit="0" wrapText="1"/>
    </xf>
    <xf borderId="24" fillId="11" fontId="1" numFmtId="0" xfId="0" applyAlignment="1" applyBorder="1" applyFont="1">
      <alignment shrinkToFit="0" wrapText="1"/>
    </xf>
    <xf borderId="25" fillId="11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</xdr:row>
      <xdr:rowOff>0</xdr:rowOff>
    </xdr:from>
    <xdr:ext cx="323850" cy="323850"/>
    <xdr:sp>
      <xdr:nvSpPr>
        <xdr:cNvPr descr="data:image/png;base64,iVBORw0KGgoAAAANSUhEUgAAAGkAAABpCAYAAAA5gg06AAAAAXNSR0IArs4c6QAAFhlJREFUeF7tnQl0VdXVx//73Dfk5WUEwhCCAsWMggNUBKtGP2XIoLY2+NXKJEQmcUkCitqvPrVWBQJaWjCoReMMVquZRG2bpYJMcYACLzSCA4ZBSMj4kvfuPfvjPAiEgBLDMsmz96zFgvXuOefus393n7vPPvtcCGbp8hqgLi+hKSBMSAHwEJiQTEgBoIEAENG0JBNSAGggAEQ0LcmEFAAaCAARTUsyIQWABgJARNOSTEgBoIEAENG0JBNSAGggAEQ0LcmEFAAaCAARTUsyIQWABgJARNOSTEidq4Hkf7ksUd8m8upx44zOleTs7v6TtiQFyeMZ1NsCX0xjT29p6bBpvrNTV+e0/slCGrFulUOr8VxmSKSBqKFe4OEtoyfUd46az+6uP0lICpCo9oxjiYuIxCYp7MUfjRlXeXaq6rzWPzlII4pevojgfQTAp0RiZXStvdx8J3XeA3bynZlpeP6zw4VFe1P36sOk01cTatlbbzoOXQEQM1329guxzJyrxFmXMiFZ/Z00ek43I8gWT6FNu3e88Pg+uFwEl0t2BZF/qAyBO90x0+XFK3vohhgCTYwjli+uS530vlJAYvLMEBkSPAngRxlYQtbGx7tnjrhGB7ZuSLllBwD+oYrqzPqBCYmZLn372XNJimkARZDkvHXpEz9SioxNz+4hGFMBvooEbWRGIoO2dZua9FtYtGCAM702xwel146r7kzF/5B7Bxyky1f9NUqGaJlMsEHyl+tSJ608NmBKSMuaKUEXEsHDhizSnLbt0osYGHp6+Ph4nxYaZAN4MoDnpaCX1o8e/wmo61tV4EBipiveeSXGZxj3guRmYdDOtWnjPzhhPTwLELMBWU2gd0DEDAh1nQAZPilpAILwqgYRxaDpAA4CtCCcuhcUp6Q0/ZAnu6PrBgSkUWvynLUGzSDiZBAtt9lj1pRcdZWu9B+fmv1LIswE09MGjIMQYk+zEi02i6b+rXt1o8f0Ie8DJImwkSH+DOIMMI+V4KKDiJpd3oVBdXlIQ99dFW73Ns4mQl/4fA+t/eRr5anJoUNvszZEh05kxr2ScP/OoK9eim/oN5wN41DZ20+UKTgtY3cji/MqwOgDQAL0ofQZ9wqrGAui2wFozPKKj1ImftLRVtKW+3VZSIOK/mTvxhGDLcSvE8Sf1qaMX6QGpOBU97T3smg2N8DPEMPNRHcS46tTBkzHjvYwOPzWpCuEw2JrWYfAD0nheJy4cQMYToacb4Es/mDsV4dAXcdd73KQXOwSa4oHXECgYcT4FYD/W5s6YbN/7TM2O1EXfLEg8RsGb3E7vvpdfH2/qQQK3lGUs6Q1pO+wpJOqMfgJsmhF0OWNYAwngW/B4v+s+32flkye3NiWJ/3HrtPpkC4rfG7q2tSJT6uBXvbmM6FksVxpgGYRoXRdyoTfqd/7J7uCgkKrh4PFPcz4XAhskwwpCEKtZQG2MfAPMB8dD5F/HSQ0TQAGpAHZLXPwo2QV4d+lUGK+SxJtFIz5ktgqIP4pDfncR+kTv/mxIZyp/06HNLIor3ZdyoTQEWteiofhm0WMQ5L5Y2qofPejcVmehNF39mGLls0EDzHKYbMVwOfdwsCCUwbHHAag9gQkIdQr6BikB8kq1PXTFgLqmegtSJQxoZ7Aag32qeGTDzk+2b29xOVSjkqnlC4BSUr+pRBiHkveLmzWhWtH/aZCaSPuurlDSMqFkNjHmnCV5S/arX6PT8ve5S7IGdhaY/1TZvb+omjZvubf2zLdnUbr34B5MTNtg8A9BAoFeLOQ2vwP035b1RmUOhXS0Nxcq/2c4EoCf8jSO92goKoNKbfUZGRkaFvr+i1njS4gi3GT5qGaegdLh649wsAoAOcAp3EUAOVyt9yFbR4fR0xKOlcEH3XJ21BqAFSx1KdJiHOF0BYTUCzYet81m9zlrg6OAXYKJBezWLMmbxhJ/BUkEteNHe9fdAJMcaNm9ydb0Er1nnEX5Iz8XoVmZGhn6zh8b/9ETOA0lloFk76KQIOYeY49WOaWXNVxTkWnQLq0cOV0IbSbDU2bounGx+tSJoQNTp0foaPpV0ziZsHC5dhXvb5ZgaUDqySSknjQhkNW3VN7XObuof1FPdfdyoCjqe7g0tYKDxuWpAH7UbP5oNHnrqt3E9C7DVakqhggSDawCZBeYir3fPbt85Yejj9o3YPC4bTMX79x95qOiqp3CqSWilKOQ2XOhv4IcswH+FYGvcrM/mCpvwgmAjVA17fCZq8l4bVBpzSSIl9qTYIM+6WkwQID7zPJZCl8GzTD7lFNLRFWDU1N0D3CiJw5eBOEiGoDpDpirAdRxeFXdnzgO9jkDxkJgUQwJhKhkHXrw+63H/2yo6LpXQLSoSUb48hun3A6BTJgAXOMwXJtedHjzwMuEZ9as8dduDi6df34tKwsZ2PdM6XvrfBHuNvlODD/B5JfJU34qvJ26LLOe8oelGbgrW3FOR225dElICkX/LuecBVhqOkVMhrgKKszbLXR5CFIYweEltC6DfuaUshqL2r+3dZXWDRPEHsqG4xu087/DxF6ndGSFCQDX0OjYSw50VwnAWheJzUrb3DqjMj6pjC5671HawDiZkhSUrRVQ28QrgQwBMAWv6sB2JTXwYAX4F4A7W8B4oR3NznpF63DQqcFZkI6VS2tIQ0ae0+UkN5MKbxPlRcv/bYZEoMiw7XQvx3SDh+Pvzk9JKQmJjLB0Wg1lrXuPSjM4Xe5G2s8Rp/Mi92mJZ1xHjl9hdNBskjv7T6mv3z+zqIDxyExempWy9uGjx3NPVl1CBlkjBNMQT5DPNv6DpYgi0ZCY19Dk+w56/yPIOjMjoNpSW2zpNNBAuNSTUM4QOcBuAKAP5/h5EJBAJ8IipLa9CMGM0fempRMQRb7GZ8lE1L7ITFk5FHvDohPzdrtLlw8oHVvcdfeHl0WccV+rD6a+91u7850HE5WbVunOwKPFSQOMthOoEwQVvgdB39QgEhtkTMjzL+mIvYHQ+nY9jkDMnLq4NvJJkJMSzqjBtpvSQBfKIDNpJGluReWEEQ0igE7Eb/ZuneNLEKHriY8GZk5JI8sIvKMIprTXfshtZzujvfyY8TuTEjth0SELEGk1kfdz2gNp6kQMTERwmk9c1MTUvshHbWkJS/A9QDFb64tdxeEDmrdW0ZGIm31bNDdBaH+9dHQ3D4aSoHSFXuNEUUD3ie0wQX3GvulTx4UDssAw7CO2XD9zS0Xx2eG/CPU6HJhIbWYbe2CH+4ZfAmEsH1euPhfyckuy96Q2t1lBTn9WusjIW3eeQy5012Q4x9XS+8uY9WqNu0lbX1x/XAp6Wci0lbkznvk0I+g8x/cZZeHhIwMbUj1uUFx4V82rkYGhlRvDPLa5H3uurDfnwLJWZ3MQqS4a0PvUtf6J8Ni6daNy1+v/P7jmCUntsYHpWddqrH8mY2birYWLu+UndjW4+r6kI5LzISMcQLIaPOTOOjyfRbbod68fftJu7Wntj+2rlIXTEjH1DOy8PnJEP6cbBUZHQnCumbNyVrdWl+6Pzp4aK8KLdRydmdc+Vje3bF873VjJ6hIxfeW+DF39meViGm1bSl7a0Htmep3xPVOsaQha/KcIYBTDZAM7GINx5NKGjfu7d5QemiKI6HnXx3JPQ+ejRI0Jv97yCD2T3frRk84cMb+XC6RXAJRUuJSbbrEEZlOgdRSUa0jDuroCnycKcn3tIqCn1Gp31PB/ETA2WivRduRxXn/XDd2wtUtfjq+B3S2t1AeXVJGBruIAvKEX/P4O92SzhbEf0N7E1IAUDYhmZACQAMBIKJpSSakANBAAIhoWpIJKQA0EAAittmS4tOzbiSmS1qPiQmNEnh5Z36OOz4lK5YFjRdE3ZlVUFMeIkkrdxTlfKmyEWLT5w7TGL9u3YfPCH3YqtXeB9B6qmt41whx3CKAAb3qSu8rKSnx5yvEXXfXVUIaYwiWvzT0cBxwHKx9AMw+n+T3y4uXvNPcZ8LoOy+GVbtJgtxlw0Kea06qj0vPulswdfOHoohKt+cvWtVSDpWiDGAAkdDAXEeCX95+cdhnrZPy49PnXQmWY4gonKU0GGJDWeGiFxLGZl3KFhpFDKd/5Uz0jaGL18uLF+xJSJ3zvyRsW7fnP7a9PaGmNkNKSJ+7jJmnnPrgcbUkmmiT2hc6Gc8BGAxApVapuJcHJD6R4Bt2Dg2tjC+tnwCW/m8AtSwstAEkjd0Ar9AN34MWzfYKgF8w+L2ygsWpqm5C6ty7mfhBIekKh1Nz13v0A6xOPzDnlhUuntPcX3xa9lb1YRQCis53DP/16mMR7rjUrN1EpPLHDQZeMwxvZnnxUn8yfnxq9stEGKPOPyvtwp8Ni50SfMvOgsWfnQQzde6TAH/MgsphGLFE4lpBvjkSttGqKwI+NGBAsIhh8AVMfL9g8Qdm+feyS8Lz23MSo82QLrzhzogGnfxBUQGxh4FPGTJNs7GUuo1IGq8BuNQnZYomsFVY2ApdPAzQbwAudA8Luz5xU/0kSXIhiB+RzC+3HLzqk4iW+3Tr/RbhfQ3kz60zGJxTVrD47vjU7HtBeJiIR9g16W7UNf9eDwNPlxXkZPr7crlE/Oba5r2jgsGO4Tcch5SWvZ/AKjmylpjetvro1i3vLKqPS8t6jEDKivZB8v9IwfUClMWgGeqIprsg53hCZVzKnHEQYpEg44Yd+Y9/rI6KSqv2dzC9SwJfHznNrlGtJ2971LeepKaYAYYh/syg1SC+kiHf2Dks/M0fFdLJU4M6woqNOwpyhvufxLS5IwD5CkDqmORVzXVjb5w/UHj1V8E8zD0sVDsGaQGx/H21qPdnnFbkr2iITZvT9zSQYgFEACgTjpBLZEPd3NNB8ge5Jeap0+fxadluNTMeu/9xSPFp2fkAUnTiy4TkEEHiXTDucxfm/DEuLfs9Aq7WDZxfXpyjpiN/GZw6fyAbeogMdbq3r35AWRYGjZ1ttwjbSkCuEcFNf2tw9tS/eNblT8aMT587jUmKejs/u2f1Ek/SdXMGGQbdx0AeiCZ3OqSEtKwUBj3FwOaygpzrWwF9F8A1zZAMkiuOfMHkADEdVvWCKWRYLVdHtoZEhAFS8ESSVATCXyBReTIkob4EeRAQHia8ziyfFUx/Z8JhOprQX9RsSfFp2f9Su+mSEGVhxEtwCYge03Xvg5pm20DABT6Nz/n8zcVfnzqdn/zLoLGzoyyabRlAYSBWkds7LEEhu2Rj/WRmjiHmYinIJ5gyAWlX07em2e7vdEiJqfMuN0i+CNDWsoJF/neIKkNGzXV6bSgE+MoWlrQMhE/B9Lmq01h3cIotJLL76SD1qgsduC+kdo1iCUDV/+2J6U5Ugum9I/P+GyBaClAlMUfUiNCIMK5Vm3V+SJ951p8vmF4CIZEkslhQDKC+Q4Q1kuUcQUK9/37eVkjNY4tLnztAME9ncIwgekGCzgHzOGYcJAEnGLGS5ZidhUt2xaVl53U6pNjUOQMFibfV4TrBcuL2wiUf+N8Pm2pvAGExEcSOoaH9j013jxHhnh35Of5vN6hyuulOWdKOgpxzYtOzf06Md+goKNtJkEDvkMQfWeDPaoYixqodhTk3xadlq/eSH9LWhg0Lj1jc7Ues5Q1JUAeWQf58cr4ShJtZ8kAiehCgh2ooZEFFvqsh8bqsiwwpriHA6S5Y9ECzR5aQPu9i3WCr1en8xD8FqjF+XHsDJK4G0dbm6S6s3hIuhSxgKR8qK1ryZpeApDJ49oUqlxh3A9gG8L+PJsrjoiOQwkDiTvdQ5xvtgTRo7OwwTbPdR4A/uaQ1pDqH/KWzURtF4As0ki9te2tJ+UmQPOuXAzSVmIYYgv2fDxASvwLhT0xyVpPRVBgkHFsBDgbEGoCbCBjIasokvOrOz1Hb/P4d2oT0Oy+WrN3OLFfuLFz84ZBR84K9ds5mJs+RvMCa4+8k7PHGec7NAuRQw/DN1jRbTqdbkhqA/3OaVu0yhnyNQNaj46JXifiJXrVhm0uSIdsDyf9STsmKJSGWMDilNSR3Qc6YxIz7bZbqeuuWkSEe5T01QwKJXLBczMC5upf6qaM0qr/zUuemCuIVynuTbB1jEexgaaQx8aPH30BMi1gTS8reWuD/poQq6mE84KwfIUk+yEAEMdWToGcN1osFaWktHYfE9DlJBosnAag/o8m/pEA1+RVDNYY0VvynaMlLZ3oHHrX8dpSh6bcFH6qNll+UHPVsThSm6PRpDvUpLFU8QX307asfUMkk/idRDbI8qto66NtwX0mLNColx9D02xzN9fsnT7LrUZGkvKRjXVFixv1WR+NeS+nQ6Ea4XKzqV+t2o3mt01IKJZ+6FuPpbqj7ycZ6qshfofo6mrOQkaHFIMbWq7GeSvOP9AeXzMhYpe1qfO/40ZjQ2mhvKxmP3YKp/6QH7N0PVYj9QU4egRFe5earsakKJ9ow9U+ebO+P/vqBKBZK9mYZVbvT6OA7SbQLUju4mk3OQgMmpLNQXkc17RRITz311ABmDmbmkMjIyM319fXWxsbGoVartZqZD0sp90spR+/fv78oOjo6raKioiAmJibC6/XGNjU1ua1Wq2a329XHnBqmTp164Jlnnon0+XwJTqfz0wkT/P/VAS1durSPpmk9Zs6cuSU3N1fNwCpbf29kZCRVVVUpj05j5t1CiCFSSvXese7du/ebfv36navreoS63tjYWFpZWWlER0dfGxwcvPaWW27xe4cdXTocUl5entPj8cRJKb2apvWrqKh4t1evXjFCiBgAPsMwDoeEhOypq6tLEUJsI6Inmpqa0mw2m4pk9LTb7W8JIZQCo3RdPxwVFfVtVVWVOnd0q67rebNmzdrncrlE3759LzMM40Ii2kdE3wghvvF6vTW6rjdYLJZLhBBBRLRWSnmj1Wp93+fzhUopHZqmJQjhP2yWxMz3R0ZG1lRVVf2emT+cPn26WmZ0eOlwSLm5uT10XXfMmjXr6yeeeOK8qqqqz/v27RuXmZm5Y+XKlREej4dCQkK8Ho/HK6VUX+/KjI2NHbtz585oIYT6s23KlCm1CxcudM6bN69+1apVWnV19TlHrOE2i8WydMqUKRUKUnR09BDDMGI1TVOfFHjxtttuW7d8+fK+M2bM+GbZsmXKkoJnzJjx79zc3Gl79+59qk+fPkFSyvOJKF4I0RfA1rq6un9UV1cbffr0GUdEodOmTVve4YTa692djaBKgb179x4shPg1M5dGRkbmV1VVhTDzTSr8L6V8yel0Ht61a5cnKiqqp8VieT4yMnLM4cOHU5n5fCnl0zNmzDjQEtKePXtswcHBI71e76Y77rij5sknn5ytpq/a2tpch8MRZLVapxFRf6vVesfkyZMbW0G6ioiu13W9oEePHusrKyvV1yrVdoaKGz7HzCuDg4PHezye7rque5Wlns3429O2wy2pPUL+t7cxIQXAE2BCMiEFgAYCQETTkkxIAaCBABDRtCQTUgBoIABENC3JhBQAGggAEU1LMiEFgAYCQETTkkxIAaCBABDRtCQTUgBoIABENC3JhBQAGggAEU1LMiEFgAYCQMT/B0hmWg+ctbM9AAAAAElFTkSuQmCC" id="3" name="Shape 3"/>
        <xdr:cNvSpPr/>
      </xdr:nvSpPr>
      <xdr:spPr>
        <a:xfrm>
          <a:off x="5188838" y="3622838"/>
          <a:ext cx="314325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990600" cy="990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13.86"/>
    <col customWidth="1" min="3" max="3" width="16.14"/>
    <col customWidth="1" min="4" max="4" width="27.43"/>
    <col customWidth="1" min="5" max="5" width="29.43"/>
    <col customWidth="1" min="6" max="6" width="18.57"/>
    <col customWidth="1" min="7" max="7" width="18.43"/>
    <col customWidth="1" min="8" max="8" width="31.14"/>
    <col customWidth="1" hidden="1" min="9" max="11" width="10.71"/>
    <col customWidth="1" hidden="1" min="12" max="12" width="16.71"/>
    <col customWidth="1" min="13" max="13" width="21.0"/>
    <col customWidth="1" min="14" max="14" width="16.86"/>
    <col customWidth="1" min="15" max="15" width="19.86"/>
    <col customWidth="1" min="16" max="16" width="14.29"/>
    <col customWidth="1" min="17" max="17" width="20.86"/>
    <col customWidth="1" min="18" max="18" width="23.0"/>
    <col customWidth="1" min="19" max="21" width="10.71"/>
    <col customWidth="1" min="22" max="26" width="14.43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2"/>
      <c r="B2" s="4" t="s">
        <v>1</v>
      </c>
      <c r="C2" s="5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6" t="s">
        <v>2</v>
      </c>
      <c r="C3" s="7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6" t="s">
        <v>3</v>
      </c>
      <c r="C4" s="8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2"/>
      <c r="B5" s="9" t="s">
        <v>4</v>
      </c>
      <c r="C5" s="10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2"/>
      <c r="B6" s="2"/>
      <c r="C6" s="2"/>
      <c r="D6" s="2"/>
      <c r="E6" s="2"/>
      <c r="F6" s="2"/>
      <c r="G6" s="2"/>
      <c r="H6" s="2"/>
      <c r="I6" s="2"/>
      <c r="J6" s="3"/>
      <c r="K6" s="2"/>
      <c r="L6" s="2"/>
      <c r="M6" s="2"/>
      <c r="N6" s="2"/>
      <c r="O6" s="2"/>
      <c r="P6" s="11" t="s">
        <v>5</v>
      </c>
      <c r="Q6" s="12"/>
      <c r="R6" s="2"/>
      <c r="S6" s="2"/>
      <c r="T6" s="2"/>
      <c r="U6" s="2"/>
      <c r="V6" s="2"/>
      <c r="W6" s="2"/>
      <c r="X6" s="2"/>
      <c r="Y6" s="2"/>
      <c r="Z6" s="2"/>
    </row>
    <row r="7">
      <c r="A7" s="13" t="s">
        <v>6</v>
      </c>
      <c r="B7" s="14"/>
      <c r="C7" s="14"/>
      <c r="D7" s="14"/>
      <c r="E7" s="14"/>
      <c r="F7" s="14"/>
      <c r="G7" s="14"/>
      <c r="H7" s="15"/>
      <c r="I7" s="2"/>
      <c r="J7" s="3" t="s">
        <v>7</v>
      </c>
      <c r="K7" s="2"/>
      <c r="L7" s="2" t="s">
        <v>8</v>
      </c>
      <c r="M7" s="13" t="s">
        <v>9</v>
      </c>
      <c r="N7" s="14"/>
      <c r="O7" s="14"/>
      <c r="P7" s="14"/>
      <c r="Q7" s="15"/>
      <c r="R7" s="2"/>
      <c r="S7" s="2"/>
      <c r="T7" s="2"/>
      <c r="U7" s="2"/>
      <c r="V7" s="2"/>
      <c r="W7" s="2"/>
      <c r="X7" s="2"/>
      <c r="Y7" s="2"/>
      <c r="Z7" s="2"/>
    </row>
    <row r="8">
      <c r="A8" s="16" t="s">
        <v>10</v>
      </c>
      <c r="B8" s="16" t="s">
        <v>11</v>
      </c>
      <c r="C8" s="16" t="s">
        <v>12</v>
      </c>
      <c r="D8" s="17" t="s">
        <v>13</v>
      </c>
      <c r="E8" s="17" t="s">
        <v>14</v>
      </c>
      <c r="F8" s="17" t="s">
        <v>15</v>
      </c>
      <c r="G8" s="17" t="s">
        <v>16</v>
      </c>
      <c r="H8" s="17" t="s">
        <v>17</v>
      </c>
      <c r="I8" s="2"/>
      <c r="J8" s="3"/>
      <c r="K8" s="2"/>
      <c r="L8" s="2"/>
      <c r="M8" s="18" t="s">
        <v>18</v>
      </c>
      <c r="N8" s="18" t="s">
        <v>19</v>
      </c>
      <c r="O8" s="18" t="s">
        <v>20</v>
      </c>
      <c r="P8" s="18" t="s">
        <v>21</v>
      </c>
      <c r="Q8" s="18" t="s">
        <v>22</v>
      </c>
      <c r="R8" s="18" t="s">
        <v>23</v>
      </c>
      <c r="S8" s="2"/>
      <c r="T8" s="2"/>
      <c r="U8" s="2"/>
      <c r="V8" s="2"/>
      <c r="W8" s="2"/>
      <c r="X8" s="2"/>
      <c r="Y8" s="2"/>
      <c r="Z8" s="2"/>
    </row>
    <row r="9" ht="14.25" customHeight="1">
      <c r="A9" s="19">
        <v>1.0</v>
      </c>
      <c r="B9" s="19" t="s">
        <v>24</v>
      </c>
      <c r="C9" s="20">
        <v>112.0</v>
      </c>
      <c r="D9" s="20">
        <v>46.54</v>
      </c>
      <c r="E9" s="19">
        <v>216.0</v>
      </c>
      <c r="F9" s="19">
        <v>2.0</v>
      </c>
      <c r="G9" s="19"/>
      <c r="H9" s="20" t="s">
        <v>25</v>
      </c>
      <c r="I9" s="21">
        <f>+E9-150</f>
        <v>66</v>
      </c>
      <c r="J9" s="22">
        <f>+I9*300</f>
        <v>19800</v>
      </c>
      <c r="K9" s="21"/>
      <c r="L9" s="22">
        <f t="shared" ref="L9:L34" si="1">+C9*1450</f>
        <v>162400</v>
      </c>
      <c r="M9" s="23"/>
      <c r="N9" s="23"/>
      <c r="O9" s="23"/>
      <c r="P9" s="23"/>
      <c r="Q9" s="23"/>
      <c r="R9" s="24"/>
      <c r="S9" s="25"/>
      <c r="T9" s="25"/>
      <c r="U9" s="25"/>
      <c r="V9" s="25"/>
      <c r="W9" s="25"/>
      <c r="X9" s="25"/>
      <c r="Y9" s="25"/>
      <c r="Z9" s="25"/>
    </row>
    <row r="10">
      <c r="A10" s="19">
        <f t="shared" ref="A10:A34" si="2">A9+1</f>
        <v>2</v>
      </c>
      <c r="B10" s="19" t="s">
        <v>24</v>
      </c>
      <c r="C10" s="20">
        <v>112.0</v>
      </c>
      <c r="D10" s="20">
        <v>46.54</v>
      </c>
      <c r="E10" s="19">
        <v>145.0</v>
      </c>
      <c r="F10" s="19">
        <v>2.0</v>
      </c>
      <c r="G10" s="19"/>
      <c r="H10" s="20" t="s">
        <v>25</v>
      </c>
      <c r="I10" s="21"/>
      <c r="J10" s="22"/>
      <c r="K10" s="21"/>
      <c r="L10" s="22">
        <f t="shared" si="1"/>
        <v>162400</v>
      </c>
      <c r="M10" s="26"/>
      <c r="N10" s="23"/>
      <c r="O10" s="23"/>
      <c r="P10" s="23"/>
      <c r="Q10" s="23"/>
      <c r="R10" s="27"/>
      <c r="S10" s="25"/>
      <c r="T10" s="25"/>
      <c r="U10" s="25"/>
      <c r="V10" s="25"/>
      <c r="W10" s="25"/>
      <c r="X10" s="25"/>
      <c r="Y10" s="25"/>
      <c r="Z10" s="25"/>
    </row>
    <row r="11">
      <c r="A11" s="19">
        <f t="shared" si="2"/>
        <v>3</v>
      </c>
      <c r="B11" s="19" t="s">
        <v>24</v>
      </c>
      <c r="C11" s="20">
        <v>112.0</v>
      </c>
      <c r="D11" s="20">
        <v>46.54</v>
      </c>
      <c r="E11" s="19">
        <v>148.0</v>
      </c>
      <c r="F11" s="19">
        <v>2.0</v>
      </c>
      <c r="G11" s="19"/>
      <c r="H11" s="20" t="s">
        <v>25</v>
      </c>
      <c r="I11" s="21"/>
      <c r="J11" s="22"/>
      <c r="K11" s="21"/>
      <c r="L11" s="22">
        <f t="shared" si="1"/>
        <v>162400</v>
      </c>
      <c r="M11" s="23"/>
      <c r="N11" s="23"/>
      <c r="O11" s="23"/>
      <c r="P11" s="23"/>
      <c r="Q11" s="23"/>
      <c r="R11" s="24"/>
      <c r="S11" s="25"/>
      <c r="T11" s="25"/>
      <c r="U11" s="25"/>
      <c r="V11" s="25"/>
      <c r="W11" s="25"/>
      <c r="X11" s="25"/>
      <c r="Y11" s="25"/>
      <c r="Z11" s="25"/>
    </row>
    <row r="12">
      <c r="A12" s="28">
        <f t="shared" si="2"/>
        <v>4</v>
      </c>
      <c r="B12" s="28" t="s">
        <v>24</v>
      </c>
      <c r="C12" s="29">
        <v>112.0</v>
      </c>
      <c r="D12" s="29">
        <v>46.54</v>
      </c>
      <c r="E12" s="28">
        <v>151.0</v>
      </c>
      <c r="F12" s="28">
        <v>2.0</v>
      </c>
      <c r="G12" s="28"/>
      <c r="H12" s="29" t="s">
        <v>25</v>
      </c>
      <c r="I12" s="30"/>
      <c r="J12" s="31"/>
      <c r="K12" s="30"/>
      <c r="L12" s="31">
        <f t="shared" si="1"/>
        <v>162400</v>
      </c>
      <c r="M12" s="32">
        <v>179850.0</v>
      </c>
      <c r="N12" s="33">
        <v>3000.0</v>
      </c>
      <c r="O12" s="33">
        <f t="shared" ref="O12:O14" si="3">+M12*15%-N12</f>
        <v>23977.5</v>
      </c>
      <c r="P12" s="33">
        <f t="shared" ref="P12:P19" si="4">+M12*25%</f>
        <v>44962.5</v>
      </c>
      <c r="Q12" s="33">
        <f t="shared" ref="Q12:Q19" si="5">+M12*60%</f>
        <v>107910</v>
      </c>
      <c r="R12" s="34" t="s">
        <v>26</v>
      </c>
      <c r="S12" s="21"/>
      <c r="T12" s="21"/>
      <c r="U12" s="21"/>
      <c r="V12" s="21"/>
      <c r="W12" s="21"/>
      <c r="X12" s="21"/>
      <c r="Y12" s="21"/>
      <c r="Z12" s="21"/>
    </row>
    <row r="13" ht="14.25" customHeight="1">
      <c r="A13" s="35">
        <f t="shared" si="2"/>
        <v>5</v>
      </c>
      <c r="B13" s="35" t="s">
        <v>24</v>
      </c>
      <c r="C13" s="36">
        <v>112.0</v>
      </c>
      <c r="D13" s="36">
        <v>46.54</v>
      </c>
      <c r="E13" s="35">
        <v>154.0</v>
      </c>
      <c r="F13" s="35">
        <v>2.0</v>
      </c>
      <c r="G13" s="35"/>
      <c r="H13" s="36" t="s">
        <v>25</v>
      </c>
      <c r="I13" s="30">
        <f t="shared" ref="I13:I20" si="6">+E13-150</f>
        <v>4</v>
      </c>
      <c r="J13" s="31">
        <f t="shared" ref="J13:J20" si="7">+I13*300</f>
        <v>1200</v>
      </c>
      <c r="K13" s="30"/>
      <c r="L13" s="31">
        <f t="shared" si="1"/>
        <v>162400</v>
      </c>
      <c r="M13" s="37">
        <v>179850.0</v>
      </c>
      <c r="N13" s="38">
        <v>3000.0</v>
      </c>
      <c r="O13" s="38">
        <f t="shared" si="3"/>
        <v>23977.5</v>
      </c>
      <c r="P13" s="38">
        <f t="shared" si="4"/>
        <v>44962.5</v>
      </c>
      <c r="Q13" s="38">
        <f t="shared" si="5"/>
        <v>107910</v>
      </c>
      <c r="R13" s="39" t="s">
        <v>27</v>
      </c>
      <c r="S13" s="2"/>
      <c r="T13" s="2"/>
      <c r="U13" s="2"/>
      <c r="V13" s="2"/>
      <c r="W13" s="2"/>
      <c r="X13" s="2"/>
      <c r="Y13" s="2"/>
      <c r="Z13" s="2"/>
    </row>
    <row r="14" ht="12.75" customHeight="1">
      <c r="A14" s="19">
        <f t="shared" si="2"/>
        <v>6</v>
      </c>
      <c r="B14" s="19" t="s">
        <v>24</v>
      </c>
      <c r="C14" s="20">
        <v>112.0</v>
      </c>
      <c r="D14" s="20">
        <v>46.54</v>
      </c>
      <c r="E14" s="19">
        <v>156.0</v>
      </c>
      <c r="F14" s="19">
        <v>2.0</v>
      </c>
      <c r="G14" s="19"/>
      <c r="H14" s="20" t="s">
        <v>25</v>
      </c>
      <c r="I14" s="21">
        <f t="shared" si="6"/>
        <v>6</v>
      </c>
      <c r="J14" s="22">
        <f t="shared" si="7"/>
        <v>1800</v>
      </c>
      <c r="K14" s="21"/>
      <c r="L14" s="22">
        <f t="shared" si="1"/>
        <v>162400</v>
      </c>
      <c r="M14" s="26"/>
      <c r="N14" s="23"/>
      <c r="O14" s="23">
        <f t="shared" si="3"/>
        <v>0</v>
      </c>
      <c r="P14" s="23">
        <f t="shared" si="4"/>
        <v>0</v>
      </c>
      <c r="Q14" s="23">
        <f t="shared" si="5"/>
        <v>0</v>
      </c>
      <c r="R14" s="24"/>
      <c r="S14" s="25"/>
      <c r="T14" s="25"/>
      <c r="U14" s="25"/>
      <c r="V14" s="25"/>
      <c r="W14" s="25"/>
      <c r="X14" s="25"/>
      <c r="Y14" s="25"/>
      <c r="Z14" s="25"/>
    </row>
    <row r="15" ht="12.75" customHeight="1">
      <c r="A15" s="19">
        <f t="shared" si="2"/>
        <v>7</v>
      </c>
      <c r="B15" s="19" t="s">
        <v>24</v>
      </c>
      <c r="C15" s="20">
        <v>112.0</v>
      </c>
      <c r="D15" s="20">
        <v>46.54</v>
      </c>
      <c r="E15" s="19">
        <v>157.0</v>
      </c>
      <c r="F15" s="19">
        <v>2.0</v>
      </c>
      <c r="G15" s="19"/>
      <c r="H15" s="20" t="s">
        <v>25</v>
      </c>
      <c r="I15" s="21">
        <f t="shared" si="6"/>
        <v>7</v>
      </c>
      <c r="J15" s="22">
        <f t="shared" si="7"/>
        <v>2100</v>
      </c>
      <c r="K15" s="21"/>
      <c r="L15" s="22">
        <f t="shared" si="1"/>
        <v>162400</v>
      </c>
      <c r="M15" s="23"/>
      <c r="N15" s="23"/>
      <c r="O15" s="23"/>
      <c r="P15" s="23">
        <f t="shared" si="4"/>
        <v>0</v>
      </c>
      <c r="Q15" s="23">
        <f t="shared" si="5"/>
        <v>0</v>
      </c>
      <c r="R15" s="24"/>
      <c r="S15" s="25"/>
      <c r="T15" s="25"/>
      <c r="U15" s="25"/>
      <c r="V15" s="25"/>
      <c r="W15" s="25"/>
      <c r="X15" s="25"/>
      <c r="Y15" s="25"/>
      <c r="Z15" s="25"/>
    </row>
    <row r="16">
      <c r="A16" s="19">
        <f t="shared" si="2"/>
        <v>8</v>
      </c>
      <c r="B16" s="19" t="s">
        <v>24</v>
      </c>
      <c r="C16" s="20">
        <v>112.0</v>
      </c>
      <c r="D16" s="20">
        <v>46.54</v>
      </c>
      <c r="E16" s="19">
        <v>154.0</v>
      </c>
      <c r="F16" s="19">
        <v>2.0</v>
      </c>
      <c r="G16" s="19"/>
      <c r="H16" s="20" t="s">
        <v>25</v>
      </c>
      <c r="I16" s="21">
        <f t="shared" si="6"/>
        <v>4</v>
      </c>
      <c r="J16" s="22">
        <f t="shared" si="7"/>
        <v>1200</v>
      </c>
      <c r="K16" s="21"/>
      <c r="L16" s="22">
        <f t="shared" si="1"/>
        <v>162400</v>
      </c>
      <c r="M16" s="23"/>
      <c r="N16" s="23"/>
      <c r="O16" s="23">
        <f t="shared" ref="O16:O19" si="8">+M16*15%-N16</f>
        <v>0</v>
      </c>
      <c r="P16" s="23">
        <f t="shared" si="4"/>
        <v>0</v>
      </c>
      <c r="Q16" s="23">
        <f t="shared" si="5"/>
        <v>0</v>
      </c>
      <c r="R16" s="24"/>
      <c r="S16" s="25"/>
      <c r="T16" s="25"/>
      <c r="U16" s="25"/>
      <c r="V16" s="25"/>
      <c r="W16" s="25"/>
      <c r="X16" s="25"/>
      <c r="Y16" s="25"/>
      <c r="Z16" s="25"/>
    </row>
    <row r="17">
      <c r="A17" s="19">
        <f t="shared" si="2"/>
        <v>9</v>
      </c>
      <c r="B17" s="19" t="s">
        <v>24</v>
      </c>
      <c r="C17" s="20">
        <v>112.0</v>
      </c>
      <c r="D17" s="20">
        <v>46.54</v>
      </c>
      <c r="E17" s="19">
        <v>154.0</v>
      </c>
      <c r="F17" s="19">
        <v>2.0</v>
      </c>
      <c r="G17" s="19"/>
      <c r="H17" s="20" t="s">
        <v>25</v>
      </c>
      <c r="I17" s="21">
        <f t="shared" si="6"/>
        <v>4</v>
      </c>
      <c r="J17" s="22">
        <f t="shared" si="7"/>
        <v>1200</v>
      </c>
      <c r="K17" s="21"/>
      <c r="L17" s="22">
        <f t="shared" si="1"/>
        <v>162400</v>
      </c>
      <c r="M17" s="26"/>
      <c r="N17" s="23"/>
      <c r="O17" s="23">
        <f t="shared" si="8"/>
        <v>0</v>
      </c>
      <c r="P17" s="23">
        <f t="shared" si="4"/>
        <v>0</v>
      </c>
      <c r="Q17" s="23">
        <f t="shared" si="5"/>
        <v>0</v>
      </c>
      <c r="R17" s="24"/>
      <c r="S17" s="25"/>
      <c r="T17" s="25"/>
      <c r="U17" s="25"/>
      <c r="V17" s="25"/>
      <c r="W17" s="25"/>
      <c r="X17" s="25"/>
      <c r="Y17" s="25"/>
      <c r="Z17" s="25"/>
    </row>
    <row r="18">
      <c r="A18" s="28">
        <f t="shared" si="2"/>
        <v>10</v>
      </c>
      <c r="B18" s="28" t="s">
        <v>24</v>
      </c>
      <c r="C18" s="29">
        <v>112.0</v>
      </c>
      <c r="D18" s="29">
        <v>46.54</v>
      </c>
      <c r="E18" s="28">
        <v>153.0</v>
      </c>
      <c r="F18" s="28">
        <v>2.0</v>
      </c>
      <c r="G18" s="28"/>
      <c r="H18" s="29" t="s">
        <v>25</v>
      </c>
      <c r="I18" s="30">
        <f t="shared" si="6"/>
        <v>3</v>
      </c>
      <c r="J18" s="31">
        <f t="shared" si="7"/>
        <v>900</v>
      </c>
      <c r="K18" s="30"/>
      <c r="L18" s="31">
        <f t="shared" si="1"/>
        <v>162400</v>
      </c>
      <c r="M18" s="40">
        <v>179850.0</v>
      </c>
      <c r="N18" s="33">
        <v>3000.0</v>
      </c>
      <c r="O18" s="33">
        <f t="shared" si="8"/>
        <v>23977.5</v>
      </c>
      <c r="P18" s="33">
        <f t="shared" si="4"/>
        <v>44962.5</v>
      </c>
      <c r="Q18" s="33">
        <f t="shared" si="5"/>
        <v>107910</v>
      </c>
      <c r="R18" s="41" t="s">
        <v>28</v>
      </c>
      <c r="S18" s="2"/>
      <c r="T18" s="2"/>
      <c r="U18" s="2"/>
      <c r="V18" s="2"/>
      <c r="W18" s="2"/>
      <c r="X18" s="2"/>
      <c r="Y18" s="2"/>
      <c r="Z18" s="2"/>
    </row>
    <row r="19">
      <c r="A19" s="28">
        <f t="shared" si="2"/>
        <v>11</v>
      </c>
      <c r="B19" s="28" t="s">
        <v>24</v>
      </c>
      <c r="C19" s="29">
        <v>112.0</v>
      </c>
      <c r="D19" s="29">
        <v>46.54</v>
      </c>
      <c r="E19" s="28">
        <v>152.0</v>
      </c>
      <c r="F19" s="28">
        <v>2.0</v>
      </c>
      <c r="G19" s="28"/>
      <c r="H19" s="29" t="s">
        <v>25</v>
      </c>
      <c r="I19" s="30">
        <f t="shared" si="6"/>
        <v>2</v>
      </c>
      <c r="J19" s="31">
        <f t="shared" si="7"/>
        <v>600</v>
      </c>
      <c r="K19" s="30"/>
      <c r="L19" s="31">
        <f t="shared" si="1"/>
        <v>162400</v>
      </c>
      <c r="M19" s="40">
        <v>179850.0</v>
      </c>
      <c r="N19" s="33">
        <v>3000.0</v>
      </c>
      <c r="O19" s="33">
        <f t="shared" si="8"/>
        <v>23977.5</v>
      </c>
      <c r="P19" s="33">
        <f t="shared" si="4"/>
        <v>44962.5</v>
      </c>
      <c r="Q19" s="33">
        <f t="shared" si="5"/>
        <v>107910</v>
      </c>
      <c r="R19" s="41" t="s">
        <v>28</v>
      </c>
      <c r="S19" s="2"/>
      <c r="T19" s="2"/>
      <c r="U19" s="2"/>
      <c r="V19" s="2"/>
      <c r="W19" s="2"/>
      <c r="X19" s="2"/>
      <c r="Y19" s="2"/>
      <c r="Z19" s="2"/>
    </row>
    <row r="20">
      <c r="A20" s="19">
        <f t="shared" si="2"/>
        <v>12</v>
      </c>
      <c r="B20" s="19" t="s">
        <v>24</v>
      </c>
      <c r="C20" s="20">
        <v>112.0</v>
      </c>
      <c r="D20" s="20">
        <v>46.54</v>
      </c>
      <c r="E20" s="19">
        <v>151.0</v>
      </c>
      <c r="F20" s="19">
        <v>2.0</v>
      </c>
      <c r="G20" s="19"/>
      <c r="H20" s="20" t="s">
        <v>25</v>
      </c>
      <c r="I20" s="21">
        <f t="shared" si="6"/>
        <v>1</v>
      </c>
      <c r="J20" s="22">
        <f t="shared" si="7"/>
        <v>300</v>
      </c>
      <c r="K20" s="21"/>
      <c r="L20" s="22">
        <f t="shared" si="1"/>
        <v>162400</v>
      </c>
      <c r="M20" s="23"/>
      <c r="N20" s="23"/>
      <c r="O20" s="23"/>
      <c r="P20" s="23"/>
      <c r="Q20" s="23"/>
      <c r="R20" s="24"/>
      <c r="S20" s="25"/>
      <c r="T20" s="25"/>
      <c r="U20" s="25"/>
      <c r="V20" s="25"/>
      <c r="W20" s="25"/>
      <c r="X20" s="25"/>
      <c r="Y20" s="25"/>
      <c r="Z20" s="25"/>
    </row>
    <row r="21" ht="15.75" customHeight="1">
      <c r="A21" s="19">
        <f t="shared" si="2"/>
        <v>13</v>
      </c>
      <c r="B21" s="19" t="s">
        <v>24</v>
      </c>
      <c r="C21" s="20">
        <v>112.0</v>
      </c>
      <c r="D21" s="20">
        <v>46.54</v>
      </c>
      <c r="E21" s="19">
        <v>150.0</v>
      </c>
      <c r="F21" s="19">
        <v>2.0</v>
      </c>
      <c r="G21" s="19"/>
      <c r="H21" s="20" t="s">
        <v>25</v>
      </c>
      <c r="I21" s="21"/>
      <c r="J21" s="22"/>
      <c r="K21" s="21"/>
      <c r="L21" s="22">
        <f t="shared" si="1"/>
        <v>162400</v>
      </c>
      <c r="M21" s="23"/>
      <c r="N21" s="23"/>
      <c r="O21" s="23"/>
      <c r="P21" s="23"/>
      <c r="Q21" s="23"/>
      <c r="R21" s="24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9">
        <f t="shared" si="2"/>
        <v>14</v>
      </c>
      <c r="B22" s="19" t="s">
        <v>24</v>
      </c>
      <c r="C22" s="20">
        <v>112.0</v>
      </c>
      <c r="D22" s="20">
        <v>46.54</v>
      </c>
      <c r="E22" s="19">
        <v>192.0</v>
      </c>
      <c r="F22" s="19">
        <v>2.0</v>
      </c>
      <c r="G22" s="19"/>
      <c r="H22" s="20" t="s">
        <v>25</v>
      </c>
      <c r="I22" s="21">
        <f t="shared" ref="I22:I23" si="9">+E22-150</f>
        <v>42</v>
      </c>
      <c r="J22" s="22">
        <f t="shared" ref="J22:J23" si="10">+I22*300</f>
        <v>12600</v>
      </c>
      <c r="K22" s="21"/>
      <c r="L22" s="22">
        <f t="shared" si="1"/>
        <v>162400</v>
      </c>
      <c r="M22" s="23"/>
      <c r="N22" s="23"/>
      <c r="O22" s="23"/>
      <c r="P22" s="23"/>
      <c r="Q22" s="23"/>
      <c r="R22" s="24"/>
      <c r="S22" s="25"/>
      <c r="T22" s="25"/>
      <c r="U22" s="25"/>
      <c r="V22" s="25"/>
      <c r="W22" s="25"/>
      <c r="X22" s="25"/>
      <c r="Y22" s="25"/>
      <c r="Z22" s="25"/>
    </row>
    <row r="23" ht="15.75" customHeight="1">
      <c r="A23" s="28">
        <f t="shared" si="2"/>
        <v>15</v>
      </c>
      <c r="B23" s="28" t="s">
        <v>24</v>
      </c>
      <c r="C23" s="29">
        <v>112.0</v>
      </c>
      <c r="D23" s="29">
        <v>46.54</v>
      </c>
      <c r="E23" s="28">
        <v>352.0</v>
      </c>
      <c r="F23" s="28">
        <v>2.0</v>
      </c>
      <c r="G23" s="28"/>
      <c r="H23" s="29" t="s">
        <v>25</v>
      </c>
      <c r="I23" s="30">
        <f t="shared" si="9"/>
        <v>202</v>
      </c>
      <c r="J23" s="31">
        <f t="shared" si="10"/>
        <v>60600</v>
      </c>
      <c r="K23" s="30"/>
      <c r="L23" s="31">
        <f t="shared" si="1"/>
        <v>162400</v>
      </c>
      <c r="M23" s="40">
        <v>242000.0</v>
      </c>
      <c r="N23" s="33">
        <v>3000.0</v>
      </c>
      <c r="O23" s="33">
        <f>+M23*15%-N23</f>
        <v>33300</v>
      </c>
      <c r="P23" s="33">
        <f>+M23*25%</f>
        <v>60500</v>
      </c>
      <c r="Q23" s="33">
        <f>+M23*60%</f>
        <v>145200</v>
      </c>
      <c r="R23" s="41" t="s">
        <v>28</v>
      </c>
      <c r="S23" s="2"/>
      <c r="T23" s="2"/>
      <c r="U23" s="2"/>
      <c r="V23" s="2"/>
      <c r="W23" s="2"/>
      <c r="X23" s="2"/>
      <c r="Y23" s="2"/>
      <c r="Z23" s="2"/>
    </row>
    <row r="24" ht="15.75" customHeight="1">
      <c r="A24" s="19">
        <f t="shared" si="2"/>
        <v>16</v>
      </c>
      <c r="B24" s="19" t="s">
        <v>24</v>
      </c>
      <c r="C24" s="20">
        <v>112.0</v>
      </c>
      <c r="D24" s="20">
        <v>46.54</v>
      </c>
      <c r="E24" s="19">
        <v>141.0</v>
      </c>
      <c r="F24" s="19">
        <v>2.0</v>
      </c>
      <c r="G24" s="19"/>
      <c r="H24" s="20" t="s">
        <v>25</v>
      </c>
      <c r="I24" s="21"/>
      <c r="J24" s="22"/>
      <c r="K24" s="21"/>
      <c r="L24" s="22">
        <f t="shared" si="1"/>
        <v>162400</v>
      </c>
      <c r="M24" s="23"/>
      <c r="N24" s="23"/>
      <c r="O24" s="23"/>
      <c r="P24" s="23"/>
      <c r="Q24" s="23"/>
      <c r="R24" s="27"/>
      <c r="S24" s="25"/>
      <c r="T24" s="25"/>
      <c r="U24" s="25"/>
      <c r="V24" s="25"/>
      <c r="W24" s="25"/>
      <c r="X24" s="25"/>
      <c r="Y24" s="25"/>
      <c r="Z24" s="25"/>
    </row>
    <row r="25" ht="15.75" customHeight="1">
      <c r="A25" s="19">
        <f t="shared" si="2"/>
        <v>17</v>
      </c>
      <c r="B25" s="19" t="s">
        <v>24</v>
      </c>
      <c r="C25" s="20">
        <v>112.0</v>
      </c>
      <c r="D25" s="20">
        <v>46.54</v>
      </c>
      <c r="E25" s="19">
        <v>141.0</v>
      </c>
      <c r="F25" s="19">
        <v>2.0</v>
      </c>
      <c r="G25" s="19"/>
      <c r="H25" s="20" t="s">
        <v>25</v>
      </c>
      <c r="I25" s="21"/>
      <c r="J25" s="22"/>
      <c r="K25" s="21"/>
      <c r="L25" s="22">
        <f t="shared" si="1"/>
        <v>162400</v>
      </c>
      <c r="M25" s="23"/>
      <c r="N25" s="23"/>
      <c r="O25" s="23"/>
      <c r="P25" s="23"/>
      <c r="Q25" s="23"/>
      <c r="R25" s="27"/>
      <c r="S25" s="25"/>
      <c r="T25" s="25"/>
      <c r="U25" s="25"/>
      <c r="V25" s="25"/>
      <c r="W25" s="25"/>
      <c r="X25" s="25"/>
      <c r="Y25" s="25"/>
      <c r="Z25" s="25"/>
    </row>
    <row r="26" ht="15.75" customHeight="1">
      <c r="A26" s="19">
        <f t="shared" si="2"/>
        <v>18</v>
      </c>
      <c r="B26" s="19" t="s">
        <v>24</v>
      </c>
      <c r="C26" s="20">
        <v>112.0</v>
      </c>
      <c r="D26" s="20">
        <v>46.54</v>
      </c>
      <c r="E26" s="19">
        <v>141.0</v>
      </c>
      <c r="F26" s="19">
        <v>2.0</v>
      </c>
      <c r="G26" s="19"/>
      <c r="H26" s="20" t="s">
        <v>25</v>
      </c>
      <c r="I26" s="21"/>
      <c r="J26" s="22"/>
      <c r="K26" s="21"/>
      <c r="L26" s="22">
        <f t="shared" si="1"/>
        <v>162400</v>
      </c>
      <c r="M26" s="23"/>
      <c r="N26" s="23"/>
      <c r="O26" s="23"/>
      <c r="P26" s="23"/>
      <c r="Q26" s="23"/>
      <c r="R26" s="24"/>
      <c r="S26" s="25"/>
      <c r="T26" s="25"/>
      <c r="U26" s="25"/>
      <c r="V26" s="25"/>
      <c r="W26" s="25"/>
      <c r="X26" s="25"/>
      <c r="Y26" s="25"/>
      <c r="Z26" s="25"/>
    </row>
    <row r="27" ht="15.75" customHeight="1">
      <c r="A27" s="19">
        <f t="shared" si="2"/>
        <v>19</v>
      </c>
      <c r="B27" s="19" t="s">
        <v>24</v>
      </c>
      <c r="C27" s="20">
        <v>112.0</v>
      </c>
      <c r="D27" s="20">
        <v>46.54</v>
      </c>
      <c r="E27" s="19">
        <v>141.0</v>
      </c>
      <c r="F27" s="19">
        <v>2.0</v>
      </c>
      <c r="G27" s="19"/>
      <c r="H27" s="20" t="s">
        <v>25</v>
      </c>
      <c r="I27" s="21"/>
      <c r="J27" s="22"/>
      <c r="K27" s="21"/>
      <c r="L27" s="22">
        <f t="shared" si="1"/>
        <v>162400</v>
      </c>
      <c r="M27" s="23"/>
      <c r="N27" s="23"/>
      <c r="O27" s="23"/>
      <c r="P27" s="23"/>
      <c r="Q27" s="23"/>
      <c r="R27" s="24"/>
      <c r="S27" s="25"/>
      <c r="T27" s="25"/>
      <c r="U27" s="25"/>
      <c r="V27" s="25"/>
      <c r="W27" s="25"/>
      <c r="X27" s="25"/>
      <c r="Y27" s="25"/>
      <c r="Z27" s="25"/>
    </row>
    <row r="28" ht="15.75" customHeight="1">
      <c r="A28" s="28">
        <f t="shared" si="2"/>
        <v>20</v>
      </c>
      <c r="B28" s="28" t="s">
        <v>24</v>
      </c>
      <c r="C28" s="29">
        <v>112.0</v>
      </c>
      <c r="D28" s="29">
        <v>46.54</v>
      </c>
      <c r="E28" s="28">
        <v>141.0</v>
      </c>
      <c r="F28" s="28">
        <v>2.0</v>
      </c>
      <c r="G28" s="28"/>
      <c r="H28" s="29" t="s">
        <v>25</v>
      </c>
      <c r="I28" s="30"/>
      <c r="J28" s="31"/>
      <c r="K28" s="30"/>
      <c r="L28" s="31">
        <f t="shared" si="1"/>
        <v>162400</v>
      </c>
      <c r="M28" s="40">
        <v>178750.0</v>
      </c>
      <c r="N28" s="33">
        <v>3000.0</v>
      </c>
      <c r="O28" s="33">
        <f t="shared" ref="O28:O31" si="11">+M28*15%-N28</f>
        <v>23812.5</v>
      </c>
      <c r="P28" s="33">
        <f t="shared" ref="P28:P31" si="12">+M28*25%</f>
        <v>44687.5</v>
      </c>
      <c r="Q28" s="33">
        <f t="shared" ref="Q28:Q31" si="13">+M28*60%</f>
        <v>107250</v>
      </c>
      <c r="R28" s="41" t="s">
        <v>28</v>
      </c>
      <c r="S28" s="25"/>
      <c r="T28" s="25"/>
      <c r="U28" s="25"/>
      <c r="V28" s="25"/>
      <c r="W28" s="25"/>
      <c r="X28" s="25"/>
      <c r="Y28" s="25"/>
      <c r="Z28" s="25"/>
    </row>
    <row r="29" ht="15.75" customHeight="1">
      <c r="A29" s="28">
        <f t="shared" si="2"/>
        <v>21</v>
      </c>
      <c r="B29" s="28" t="s">
        <v>24</v>
      </c>
      <c r="C29" s="29">
        <v>112.0</v>
      </c>
      <c r="D29" s="29">
        <v>46.54</v>
      </c>
      <c r="E29" s="28">
        <v>141.0</v>
      </c>
      <c r="F29" s="28">
        <v>2.0</v>
      </c>
      <c r="G29" s="28"/>
      <c r="H29" s="29" t="s">
        <v>25</v>
      </c>
      <c r="I29" s="30"/>
      <c r="J29" s="31"/>
      <c r="K29" s="30"/>
      <c r="L29" s="31">
        <f t="shared" si="1"/>
        <v>162400</v>
      </c>
      <c r="M29" s="40">
        <v>178750.0</v>
      </c>
      <c r="N29" s="33">
        <v>3000.0</v>
      </c>
      <c r="O29" s="33">
        <f t="shared" si="11"/>
        <v>23812.5</v>
      </c>
      <c r="P29" s="33">
        <f t="shared" si="12"/>
        <v>44687.5</v>
      </c>
      <c r="Q29" s="33">
        <f t="shared" si="13"/>
        <v>107250</v>
      </c>
      <c r="R29" s="41" t="s">
        <v>28</v>
      </c>
      <c r="S29" s="2"/>
      <c r="T29" s="2"/>
      <c r="U29" s="2"/>
      <c r="V29" s="2"/>
      <c r="W29" s="2"/>
      <c r="X29" s="2"/>
      <c r="Y29" s="2"/>
      <c r="Z29" s="2"/>
    </row>
    <row r="30" ht="15.75" customHeight="1">
      <c r="A30" s="28">
        <f t="shared" si="2"/>
        <v>22</v>
      </c>
      <c r="B30" s="28" t="s">
        <v>24</v>
      </c>
      <c r="C30" s="29">
        <v>112.0</v>
      </c>
      <c r="D30" s="29">
        <v>46.54</v>
      </c>
      <c r="E30" s="28">
        <v>141.0</v>
      </c>
      <c r="F30" s="28">
        <v>2.0</v>
      </c>
      <c r="G30" s="28"/>
      <c r="H30" s="29" t="s">
        <v>25</v>
      </c>
      <c r="I30" s="30"/>
      <c r="J30" s="31"/>
      <c r="K30" s="30"/>
      <c r="L30" s="31">
        <f t="shared" si="1"/>
        <v>162400</v>
      </c>
      <c r="M30" s="40">
        <v>178750.0</v>
      </c>
      <c r="N30" s="33">
        <v>3000.0</v>
      </c>
      <c r="O30" s="33">
        <f t="shared" si="11"/>
        <v>23812.5</v>
      </c>
      <c r="P30" s="33">
        <f t="shared" si="12"/>
        <v>44687.5</v>
      </c>
      <c r="Q30" s="33">
        <f t="shared" si="13"/>
        <v>107250</v>
      </c>
      <c r="R30" s="41" t="s">
        <v>28</v>
      </c>
      <c r="S30" s="2"/>
      <c r="T30" s="2"/>
      <c r="U30" s="2"/>
      <c r="V30" s="2"/>
      <c r="W30" s="2"/>
      <c r="X30" s="2"/>
      <c r="Y30" s="2"/>
      <c r="Z30" s="2"/>
    </row>
    <row r="31" ht="15.75" customHeight="1">
      <c r="A31" s="28">
        <f t="shared" si="2"/>
        <v>23</v>
      </c>
      <c r="B31" s="28" t="s">
        <v>24</v>
      </c>
      <c r="C31" s="29">
        <v>112.0</v>
      </c>
      <c r="D31" s="29">
        <v>46.54</v>
      </c>
      <c r="E31" s="28">
        <v>141.0</v>
      </c>
      <c r="F31" s="28">
        <v>2.0</v>
      </c>
      <c r="G31" s="28"/>
      <c r="H31" s="29" t="s">
        <v>25</v>
      </c>
      <c r="I31" s="30"/>
      <c r="J31" s="31"/>
      <c r="K31" s="30"/>
      <c r="L31" s="31">
        <f t="shared" si="1"/>
        <v>162400</v>
      </c>
      <c r="M31" s="40">
        <v>178750.0</v>
      </c>
      <c r="N31" s="33">
        <v>3000.0</v>
      </c>
      <c r="O31" s="33">
        <f t="shared" si="11"/>
        <v>23812.5</v>
      </c>
      <c r="P31" s="33">
        <f t="shared" si="12"/>
        <v>44687.5</v>
      </c>
      <c r="Q31" s="33">
        <f t="shared" si="13"/>
        <v>107250</v>
      </c>
      <c r="R31" s="41" t="s">
        <v>28</v>
      </c>
      <c r="S31" s="2"/>
      <c r="T31" s="2"/>
      <c r="U31" s="2"/>
      <c r="V31" s="2"/>
      <c r="W31" s="2"/>
      <c r="X31" s="2"/>
      <c r="Y31" s="2"/>
      <c r="Z31" s="2"/>
    </row>
    <row r="32" ht="15.75" customHeight="1">
      <c r="A32" s="19">
        <f t="shared" si="2"/>
        <v>24</v>
      </c>
      <c r="B32" s="19" t="s">
        <v>24</v>
      </c>
      <c r="C32" s="20">
        <v>112.0</v>
      </c>
      <c r="D32" s="20">
        <v>46.54</v>
      </c>
      <c r="E32" s="19">
        <v>141.0</v>
      </c>
      <c r="F32" s="19">
        <v>2.0</v>
      </c>
      <c r="G32" s="19"/>
      <c r="H32" s="20" t="s">
        <v>25</v>
      </c>
      <c r="I32" s="21"/>
      <c r="J32" s="22"/>
      <c r="K32" s="21"/>
      <c r="L32" s="22">
        <f t="shared" si="1"/>
        <v>162400</v>
      </c>
      <c r="M32" s="23"/>
      <c r="N32" s="23"/>
      <c r="O32" s="23"/>
      <c r="P32" s="23"/>
      <c r="Q32" s="23"/>
      <c r="R32" s="24"/>
      <c r="S32" s="25"/>
      <c r="T32" s="25"/>
      <c r="U32" s="25"/>
      <c r="V32" s="25"/>
      <c r="W32" s="25"/>
      <c r="X32" s="25"/>
      <c r="Y32" s="25"/>
      <c r="Z32" s="25"/>
    </row>
    <row r="33" ht="15.75" customHeight="1">
      <c r="A33" s="19">
        <f t="shared" si="2"/>
        <v>25</v>
      </c>
      <c r="B33" s="19" t="s">
        <v>24</v>
      </c>
      <c r="C33" s="20">
        <v>112.0</v>
      </c>
      <c r="D33" s="20">
        <v>46.54</v>
      </c>
      <c r="E33" s="19">
        <v>141.0</v>
      </c>
      <c r="F33" s="19">
        <v>2.0</v>
      </c>
      <c r="G33" s="19"/>
      <c r="H33" s="20" t="s">
        <v>25</v>
      </c>
      <c r="I33" s="21"/>
      <c r="J33" s="22"/>
      <c r="K33" s="21"/>
      <c r="L33" s="22">
        <f t="shared" si="1"/>
        <v>162400</v>
      </c>
      <c r="M33" s="23"/>
      <c r="N33" s="23"/>
      <c r="O33" s="23"/>
      <c r="P33" s="23"/>
      <c r="Q33" s="23"/>
      <c r="R33" s="24"/>
      <c r="S33" s="25"/>
      <c r="T33" s="25"/>
      <c r="U33" s="25"/>
      <c r="V33" s="25"/>
      <c r="W33" s="25"/>
      <c r="X33" s="25"/>
      <c r="Y33" s="25"/>
      <c r="Z33" s="25"/>
    </row>
    <row r="34" ht="15.75" customHeight="1">
      <c r="A34" s="19">
        <f t="shared" si="2"/>
        <v>26</v>
      </c>
      <c r="B34" s="19" t="s">
        <v>24</v>
      </c>
      <c r="C34" s="20">
        <v>112.0</v>
      </c>
      <c r="D34" s="20">
        <v>46.54</v>
      </c>
      <c r="E34" s="19">
        <v>202.0</v>
      </c>
      <c r="F34" s="19">
        <v>2.0</v>
      </c>
      <c r="G34" s="19"/>
      <c r="H34" s="20" t="s">
        <v>25</v>
      </c>
      <c r="I34" s="21">
        <f>+E34-150</f>
        <v>52</v>
      </c>
      <c r="J34" s="22">
        <f>+I34*300</f>
        <v>15600</v>
      </c>
      <c r="K34" s="21"/>
      <c r="L34" s="22">
        <f t="shared" si="1"/>
        <v>162400</v>
      </c>
      <c r="M34" s="23"/>
      <c r="N34" s="23"/>
      <c r="O34" s="23"/>
      <c r="P34" s="23"/>
      <c r="Q34" s="23"/>
      <c r="R34" s="24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2"/>
      <c r="B35" s="42"/>
      <c r="C35" s="43"/>
      <c r="D35" s="43"/>
      <c r="E35" s="42"/>
      <c r="F35" s="42"/>
      <c r="G35" s="42"/>
      <c r="H35" s="43"/>
      <c r="I35" s="43"/>
      <c r="J35" s="43"/>
      <c r="K35" s="43"/>
      <c r="L35" s="44"/>
      <c r="M35" s="43"/>
      <c r="N35" s="43"/>
      <c r="O35" s="43"/>
      <c r="P35" s="43"/>
      <c r="Q35" s="43"/>
      <c r="R35" s="43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19">
        <v>27.0</v>
      </c>
      <c r="B36" s="19" t="s">
        <v>29</v>
      </c>
      <c r="C36" s="20">
        <v>130.0</v>
      </c>
      <c r="D36" s="20" t="s">
        <v>30</v>
      </c>
      <c r="E36" s="19">
        <v>296.0</v>
      </c>
      <c r="F36" s="19">
        <v>2.0</v>
      </c>
      <c r="G36" s="19"/>
      <c r="H36" s="20" t="s">
        <v>31</v>
      </c>
      <c r="I36" s="21">
        <f t="shared" ref="I36:I43" si="14">+E36-250</f>
        <v>46</v>
      </c>
      <c r="J36" s="22">
        <f t="shared" ref="J36:J43" si="15">+I36*300</f>
        <v>13800</v>
      </c>
      <c r="K36" s="21"/>
      <c r="L36" s="22">
        <f t="shared" ref="L36:L49" si="16">+C36*1600</f>
        <v>208000</v>
      </c>
      <c r="M36" s="45"/>
      <c r="N36" s="46"/>
      <c r="O36" s="46"/>
      <c r="P36" s="46"/>
      <c r="Q36" s="46"/>
      <c r="R36" s="24"/>
      <c r="S36" s="25"/>
      <c r="T36" s="25"/>
      <c r="U36" s="25"/>
      <c r="V36" s="25"/>
      <c r="W36" s="25"/>
      <c r="X36" s="25"/>
      <c r="Y36" s="25"/>
      <c r="Z36" s="25"/>
    </row>
    <row r="37" ht="15.75" customHeight="1">
      <c r="A37" s="19">
        <v>28.0</v>
      </c>
      <c r="B37" s="19" t="s">
        <v>29</v>
      </c>
      <c r="C37" s="20">
        <v>130.0</v>
      </c>
      <c r="D37" s="20" t="s">
        <v>30</v>
      </c>
      <c r="E37" s="19">
        <v>308.0</v>
      </c>
      <c r="F37" s="19">
        <v>2.0</v>
      </c>
      <c r="G37" s="19"/>
      <c r="H37" s="20" t="s">
        <v>31</v>
      </c>
      <c r="I37" s="21">
        <f t="shared" si="14"/>
        <v>58</v>
      </c>
      <c r="J37" s="22">
        <f t="shared" si="15"/>
        <v>17400</v>
      </c>
      <c r="K37" s="21"/>
      <c r="L37" s="22">
        <f t="shared" si="16"/>
        <v>208000</v>
      </c>
      <c r="M37" s="47"/>
      <c r="N37" s="23"/>
      <c r="O37" s="23"/>
      <c r="P37" s="23"/>
      <c r="Q37" s="23"/>
      <c r="R37" s="24"/>
      <c r="S37" s="25"/>
      <c r="T37" s="25"/>
      <c r="U37" s="25"/>
      <c r="V37" s="25"/>
      <c r="W37" s="25"/>
      <c r="X37" s="25"/>
      <c r="Y37" s="25"/>
      <c r="Z37" s="25"/>
    </row>
    <row r="38" ht="15.75" customHeight="1">
      <c r="A38" s="19">
        <v>29.0</v>
      </c>
      <c r="B38" s="19" t="s">
        <v>29</v>
      </c>
      <c r="C38" s="20">
        <v>130.0</v>
      </c>
      <c r="D38" s="20" t="s">
        <v>30</v>
      </c>
      <c r="E38" s="19">
        <v>340.0</v>
      </c>
      <c r="F38" s="19">
        <v>2.0</v>
      </c>
      <c r="G38" s="19"/>
      <c r="H38" s="20" t="s">
        <v>31</v>
      </c>
      <c r="I38" s="21">
        <f t="shared" si="14"/>
        <v>90</v>
      </c>
      <c r="J38" s="22">
        <f t="shared" si="15"/>
        <v>27000</v>
      </c>
      <c r="K38" s="21"/>
      <c r="L38" s="22">
        <f t="shared" si="16"/>
        <v>208000</v>
      </c>
      <c r="M38" s="47"/>
      <c r="N38" s="23"/>
      <c r="O38" s="23"/>
      <c r="P38" s="23"/>
      <c r="Q38" s="23"/>
      <c r="R38" s="24"/>
      <c r="S38" s="25"/>
      <c r="T38" s="25"/>
      <c r="U38" s="25"/>
      <c r="V38" s="25"/>
      <c r="W38" s="25"/>
      <c r="X38" s="25"/>
      <c r="Y38" s="25"/>
      <c r="Z38" s="25"/>
    </row>
    <row r="39" ht="15.75" customHeight="1">
      <c r="A39" s="19">
        <v>30.0</v>
      </c>
      <c r="B39" s="19" t="s">
        <v>29</v>
      </c>
      <c r="C39" s="20">
        <v>130.0</v>
      </c>
      <c r="D39" s="20" t="s">
        <v>30</v>
      </c>
      <c r="E39" s="19">
        <v>370.0</v>
      </c>
      <c r="F39" s="19">
        <v>2.0</v>
      </c>
      <c r="G39" s="48"/>
      <c r="H39" s="20" t="s">
        <v>31</v>
      </c>
      <c r="I39" s="21">
        <f t="shared" si="14"/>
        <v>120</v>
      </c>
      <c r="J39" s="22">
        <f t="shared" si="15"/>
        <v>36000</v>
      </c>
      <c r="K39" s="21"/>
      <c r="L39" s="22">
        <f t="shared" si="16"/>
        <v>208000</v>
      </c>
      <c r="M39" s="45"/>
      <c r="N39" s="45"/>
      <c r="O39" s="45"/>
      <c r="P39" s="45"/>
      <c r="Q39" s="45"/>
      <c r="R39" s="45"/>
      <c r="S39" s="25"/>
      <c r="T39" s="25"/>
      <c r="U39" s="25"/>
      <c r="V39" s="25"/>
      <c r="W39" s="25"/>
      <c r="X39" s="25"/>
      <c r="Y39" s="25"/>
      <c r="Z39" s="25"/>
    </row>
    <row r="40" ht="15.75" customHeight="1">
      <c r="A40" s="19">
        <v>31.0</v>
      </c>
      <c r="B40" s="19" t="s">
        <v>29</v>
      </c>
      <c r="C40" s="20">
        <v>130.0</v>
      </c>
      <c r="D40" s="20" t="s">
        <v>30</v>
      </c>
      <c r="E40" s="19">
        <v>400.0</v>
      </c>
      <c r="F40" s="19">
        <v>2.0</v>
      </c>
      <c r="G40" s="48"/>
      <c r="H40" s="20" t="s">
        <v>31</v>
      </c>
      <c r="I40" s="21">
        <f t="shared" si="14"/>
        <v>150</v>
      </c>
      <c r="J40" s="22">
        <f t="shared" si="15"/>
        <v>45000</v>
      </c>
      <c r="K40" s="21"/>
      <c r="L40" s="22">
        <f t="shared" si="16"/>
        <v>208000</v>
      </c>
      <c r="M40" s="26"/>
      <c r="N40" s="23"/>
      <c r="O40" s="23"/>
      <c r="P40" s="23"/>
      <c r="Q40" s="23"/>
      <c r="R40" s="27"/>
      <c r="S40" s="25"/>
      <c r="T40" s="25"/>
      <c r="U40" s="25"/>
      <c r="V40" s="25"/>
      <c r="W40" s="25"/>
      <c r="X40" s="25"/>
      <c r="Y40" s="25"/>
      <c r="Z40" s="25"/>
    </row>
    <row r="41" ht="15.75" customHeight="1">
      <c r="A41" s="19">
        <v>32.0</v>
      </c>
      <c r="B41" s="19" t="s">
        <v>29</v>
      </c>
      <c r="C41" s="20">
        <v>130.0</v>
      </c>
      <c r="D41" s="20" t="s">
        <v>30</v>
      </c>
      <c r="E41" s="19">
        <v>430.0</v>
      </c>
      <c r="F41" s="19">
        <v>2.0</v>
      </c>
      <c r="G41" s="19"/>
      <c r="H41" s="20" t="s">
        <v>31</v>
      </c>
      <c r="I41" s="21">
        <f t="shared" si="14"/>
        <v>180</v>
      </c>
      <c r="J41" s="22">
        <f t="shared" si="15"/>
        <v>54000</v>
      </c>
      <c r="K41" s="21"/>
      <c r="L41" s="22">
        <f t="shared" si="16"/>
        <v>208000</v>
      </c>
      <c r="M41" s="49"/>
      <c r="N41" s="23"/>
      <c r="O41" s="23"/>
      <c r="P41" s="23"/>
      <c r="Q41" s="23"/>
      <c r="R41" s="24"/>
      <c r="S41" s="25"/>
      <c r="T41" s="25"/>
      <c r="U41" s="25"/>
      <c r="V41" s="25"/>
      <c r="W41" s="25"/>
      <c r="X41" s="25"/>
      <c r="Y41" s="25"/>
      <c r="Z41" s="25"/>
    </row>
    <row r="42" ht="15.75" customHeight="1">
      <c r="A42" s="19">
        <v>33.0</v>
      </c>
      <c r="B42" s="19" t="s">
        <v>29</v>
      </c>
      <c r="C42" s="20">
        <v>130.0</v>
      </c>
      <c r="D42" s="20" t="s">
        <v>30</v>
      </c>
      <c r="E42" s="19">
        <v>461.0</v>
      </c>
      <c r="F42" s="19">
        <v>2.0</v>
      </c>
      <c r="G42" s="19"/>
      <c r="H42" s="20" t="s">
        <v>31</v>
      </c>
      <c r="I42" s="21">
        <f t="shared" si="14"/>
        <v>211</v>
      </c>
      <c r="J42" s="22">
        <f t="shared" si="15"/>
        <v>63300</v>
      </c>
      <c r="K42" s="21"/>
      <c r="L42" s="22">
        <f t="shared" si="16"/>
        <v>208000</v>
      </c>
      <c r="M42" s="45"/>
      <c r="N42" s="23"/>
      <c r="O42" s="23"/>
      <c r="P42" s="23"/>
      <c r="Q42" s="23"/>
      <c r="R42" s="24"/>
      <c r="S42" s="25"/>
      <c r="T42" s="25"/>
      <c r="U42" s="25"/>
      <c r="V42" s="25"/>
      <c r="W42" s="25"/>
      <c r="X42" s="25"/>
      <c r="Y42" s="25"/>
      <c r="Z42" s="25"/>
    </row>
    <row r="43" ht="15.75" customHeight="1">
      <c r="A43" s="19">
        <v>34.0</v>
      </c>
      <c r="B43" s="19" t="s">
        <v>29</v>
      </c>
      <c r="C43" s="20">
        <v>130.0</v>
      </c>
      <c r="D43" s="20" t="s">
        <v>30</v>
      </c>
      <c r="E43" s="19">
        <v>298.0</v>
      </c>
      <c r="F43" s="19">
        <v>2.0</v>
      </c>
      <c r="G43" s="19"/>
      <c r="H43" s="20" t="s">
        <v>31</v>
      </c>
      <c r="I43" s="21">
        <f t="shared" si="14"/>
        <v>48</v>
      </c>
      <c r="J43" s="22">
        <f t="shared" si="15"/>
        <v>14400</v>
      </c>
      <c r="K43" s="21"/>
      <c r="L43" s="22">
        <f t="shared" si="16"/>
        <v>208000</v>
      </c>
      <c r="M43" s="26"/>
      <c r="N43" s="23"/>
      <c r="O43" s="23"/>
      <c r="P43" s="23"/>
      <c r="Q43" s="23"/>
      <c r="R43" s="24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19">
        <v>35.0</v>
      </c>
      <c r="B44" s="19" t="s">
        <v>29</v>
      </c>
      <c r="C44" s="20">
        <v>130.0</v>
      </c>
      <c r="D44" s="20" t="s">
        <v>30</v>
      </c>
      <c r="E44" s="19">
        <v>243.0</v>
      </c>
      <c r="F44" s="19">
        <v>2.0</v>
      </c>
      <c r="G44" s="19"/>
      <c r="H44" s="20" t="s">
        <v>31</v>
      </c>
      <c r="I44" s="21"/>
      <c r="J44" s="22"/>
      <c r="K44" s="21"/>
      <c r="L44" s="22">
        <f t="shared" si="16"/>
        <v>208000</v>
      </c>
      <c r="M44" s="47"/>
      <c r="N44" s="23"/>
      <c r="O44" s="23"/>
      <c r="P44" s="23"/>
      <c r="Q44" s="23"/>
      <c r="R44" s="24"/>
      <c r="S44" s="25"/>
      <c r="T44" s="25"/>
      <c r="U44" s="25"/>
      <c r="V44" s="25"/>
      <c r="W44" s="25"/>
      <c r="X44" s="25"/>
      <c r="Y44" s="25"/>
      <c r="Z44" s="25"/>
    </row>
    <row r="45" ht="15.75" customHeight="1">
      <c r="A45" s="19">
        <v>36.0</v>
      </c>
      <c r="B45" s="19" t="s">
        <v>29</v>
      </c>
      <c r="C45" s="20">
        <v>130.0</v>
      </c>
      <c r="D45" s="20" t="s">
        <v>30</v>
      </c>
      <c r="E45" s="19">
        <v>243.0</v>
      </c>
      <c r="F45" s="19">
        <v>2.0</v>
      </c>
      <c r="G45" s="19"/>
      <c r="H45" s="20" t="s">
        <v>31</v>
      </c>
      <c r="I45" s="21"/>
      <c r="J45" s="22"/>
      <c r="K45" s="21"/>
      <c r="L45" s="22">
        <f t="shared" si="16"/>
        <v>208000</v>
      </c>
      <c r="M45" s="47"/>
      <c r="N45" s="23"/>
      <c r="O45" s="23"/>
      <c r="P45" s="23"/>
      <c r="Q45" s="23"/>
      <c r="R45" s="27"/>
      <c r="S45" s="25"/>
      <c r="T45" s="25"/>
      <c r="U45" s="25"/>
      <c r="V45" s="25"/>
      <c r="W45" s="25"/>
      <c r="X45" s="25"/>
      <c r="Y45" s="25"/>
      <c r="Z45" s="25"/>
    </row>
    <row r="46" ht="15.75" customHeight="1">
      <c r="A46" s="19">
        <v>37.0</v>
      </c>
      <c r="B46" s="19" t="s">
        <v>29</v>
      </c>
      <c r="C46" s="20">
        <v>130.0</v>
      </c>
      <c r="D46" s="20" t="s">
        <v>30</v>
      </c>
      <c r="E46" s="19">
        <v>243.0</v>
      </c>
      <c r="F46" s="19">
        <v>2.0</v>
      </c>
      <c r="G46" s="19"/>
      <c r="H46" s="20" t="s">
        <v>31</v>
      </c>
      <c r="I46" s="21"/>
      <c r="J46" s="22"/>
      <c r="K46" s="21"/>
      <c r="L46" s="22">
        <f t="shared" si="16"/>
        <v>208000</v>
      </c>
      <c r="M46" s="45"/>
      <c r="N46" s="46"/>
      <c r="O46" s="46"/>
      <c r="P46" s="46"/>
      <c r="Q46" s="46"/>
      <c r="R46" s="24"/>
      <c r="S46" s="25"/>
      <c r="T46" s="25"/>
      <c r="U46" s="25"/>
      <c r="V46" s="25"/>
      <c r="W46" s="25"/>
      <c r="X46" s="25"/>
      <c r="Y46" s="25"/>
      <c r="Z46" s="25"/>
    </row>
    <row r="47" ht="15.75" customHeight="1">
      <c r="A47" s="19">
        <v>38.0</v>
      </c>
      <c r="B47" s="19" t="s">
        <v>29</v>
      </c>
      <c r="C47" s="20">
        <v>130.0</v>
      </c>
      <c r="D47" s="20" t="s">
        <v>30</v>
      </c>
      <c r="E47" s="19">
        <v>243.0</v>
      </c>
      <c r="F47" s="19">
        <v>2.0</v>
      </c>
      <c r="G47" s="19"/>
      <c r="H47" s="20" t="s">
        <v>31</v>
      </c>
      <c r="I47" s="21"/>
      <c r="J47" s="22"/>
      <c r="K47" s="21"/>
      <c r="L47" s="22">
        <f t="shared" si="16"/>
        <v>208000</v>
      </c>
      <c r="M47" s="47"/>
      <c r="N47" s="23"/>
      <c r="O47" s="23"/>
      <c r="P47" s="23"/>
      <c r="Q47" s="23"/>
      <c r="R47" s="27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A48" s="19">
        <v>39.0</v>
      </c>
      <c r="B48" s="19" t="s">
        <v>29</v>
      </c>
      <c r="C48" s="20">
        <v>130.0</v>
      </c>
      <c r="D48" s="20" t="s">
        <v>30</v>
      </c>
      <c r="E48" s="19">
        <v>243.0</v>
      </c>
      <c r="F48" s="19">
        <v>2.0</v>
      </c>
      <c r="G48" s="19"/>
      <c r="H48" s="20" t="s">
        <v>31</v>
      </c>
      <c r="I48" s="21"/>
      <c r="J48" s="22"/>
      <c r="K48" s="21"/>
      <c r="L48" s="22">
        <f t="shared" si="16"/>
        <v>208000</v>
      </c>
      <c r="M48" s="47"/>
      <c r="N48" s="23"/>
      <c r="O48" s="23"/>
      <c r="P48" s="23"/>
      <c r="Q48" s="23"/>
      <c r="R48" s="24"/>
      <c r="S48" s="25"/>
      <c r="T48" s="25"/>
      <c r="U48" s="25"/>
      <c r="V48" s="25"/>
      <c r="W48" s="25"/>
      <c r="X48" s="25"/>
      <c r="Y48" s="25"/>
      <c r="Z48" s="25"/>
    </row>
    <row r="49" ht="15.75" customHeight="1">
      <c r="A49" s="50">
        <v>40.0</v>
      </c>
      <c r="B49" s="50" t="s">
        <v>29</v>
      </c>
      <c r="C49" s="20">
        <v>130.0</v>
      </c>
      <c r="D49" s="20">
        <v>62.36</v>
      </c>
      <c r="E49" s="50">
        <v>262.0</v>
      </c>
      <c r="F49" s="19">
        <v>2.0</v>
      </c>
      <c r="G49" s="50"/>
      <c r="H49" s="20" t="s">
        <v>31</v>
      </c>
      <c r="I49" s="21">
        <f>+E49-250</f>
        <v>12</v>
      </c>
      <c r="J49" s="22">
        <f>+I49*300</f>
        <v>3600</v>
      </c>
      <c r="K49" s="21"/>
      <c r="L49" s="22">
        <f t="shared" si="16"/>
        <v>208000</v>
      </c>
      <c r="M49" s="47"/>
      <c r="N49" s="23"/>
      <c r="O49" s="23"/>
      <c r="P49" s="23"/>
      <c r="Q49" s="23"/>
      <c r="R49" s="27"/>
      <c r="S49" s="21"/>
      <c r="T49" s="21"/>
      <c r="U49" s="21"/>
      <c r="V49" s="21"/>
      <c r="W49" s="21"/>
      <c r="X49" s="21"/>
      <c r="Y49" s="21"/>
      <c r="Z49" s="21"/>
    </row>
    <row r="50" ht="15.75" customHeight="1">
      <c r="A50" s="51"/>
      <c r="B50" s="51"/>
      <c r="C50" s="52">
        <f t="shared" ref="C50:E50" si="17">SUM(C9:C49)</f>
        <v>4732</v>
      </c>
      <c r="D50" s="52">
        <f t="shared" si="17"/>
        <v>1272.4</v>
      </c>
      <c r="E50" s="52">
        <f t="shared" si="17"/>
        <v>8577</v>
      </c>
      <c r="F50" s="53"/>
      <c r="G50" s="52">
        <f>SUM(G9:G49)</f>
        <v>0</v>
      </c>
      <c r="H50" s="51"/>
      <c r="I50" s="51"/>
      <c r="J50" s="51"/>
      <c r="K50" s="51"/>
      <c r="L50" s="51"/>
      <c r="M50" s="52">
        <f t="shared" ref="M50:Q50" si="18">SUM(M36:M49)</f>
        <v>0</v>
      </c>
      <c r="N50" s="52">
        <f t="shared" si="18"/>
        <v>0</v>
      </c>
      <c r="O50" s="52">
        <f t="shared" si="18"/>
        <v>0</v>
      </c>
      <c r="P50" s="52">
        <f t="shared" si="18"/>
        <v>0</v>
      </c>
      <c r="Q50" s="52">
        <f t="shared" si="18"/>
        <v>0</v>
      </c>
      <c r="R50" s="52">
        <f>SUM(R36:R48)</f>
        <v>0</v>
      </c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54"/>
      <c r="B52" s="55"/>
      <c r="C52" s="55"/>
      <c r="D52" s="55"/>
      <c r="E52" s="56"/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57" t="s">
        <v>32</v>
      </c>
      <c r="B53" s="58"/>
      <c r="C53" s="58"/>
      <c r="D53" s="58"/>
      <c r="E53" s="59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60"/>
      <c r="B54" s="58"/>
      <c r="C54" s="58"/>
      <c r="D54" s="58"/>
      <c r="E54" s="59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61" t="s">
        <v>33</v>
      </c>
      <c r="B55" s="58"/>
      <c r="C55" s="58"/>
      <c r="D55" s="58"/>
      <c r="E55" s="59"/>
      <c r="F55" s="2"/>
      <c r="G55" s="2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61" t="s">
        <v>34</v>
      </c>
      <c r="B56" s="58"/>
      <c r="C56" s="58"/>
      <c r="D56" s="58"/>
      <c r="E56" s="59"/>
      <c r="F56" s="2"/>
      <c r="G56" s="2"/>
      <c r="H56" s="2"/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61" t="s">
        <v>35</v>
      </c>
      <c r="B57" s="58"/>
      <c r="C57" s="58"/>
      <c r="D57" s="58"/>
      <c r="E57" s="59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61" t="s">
        <v>36</v>
      </c>
      <c r="B58" s="58"/>
      <c r="C58" s="58"/>
      <c r="D58" s="58"/>
      <c r="E58" s="59"/>
      <c r="F58" s="2"/>
      <c r="G58" s="2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61" t="s">
        <v>37</v>
      </c>
      <c r="B59" s="58"/>
      <c r="C59" s="58"/>
      <c r="D59" s="58"/>
      <c r="E59" s="59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62" t="s">
        <v>38</v>
      </c>
      <c r="B60" s="58"/>
      <c r="C60" s="58"/>
      <c r="D60" s="58"/>
      <c r="E60" s="59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61" t="s">
        <v>39</v>
      </c>
      <c r="B61" s="58"/>
      <c r="C61" s="58"/>
      <c r="D61" s="58"/>
      <c r="E61" s="59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63" t="s">
        <v>40</v>
      </c>
      <c r="B62" s="58"/>
      <c r="C62" s="58"/>
      <c r="D62" s="58"/>
      <c r="E62" s="59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64"/>
      <c r="B63" s="65"/>
      <c r="C63" s="65"/>
      <c r="D63" s="65"/>
      <c r="E63" s="66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8:$R$34"/>
  <mergeCells count="2">
    <mergeCell ref="A7:H7"/>
    <mergeCell ref="M7:Q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2024-03-14T14:15:51Z</dcterms:created>
  <dc:creator>Patio</dc:creator>
</cp:coreProperties>
</file>