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ROI- GRUPO TSALACH\"/>
    </mc:Choice>
  </mc:AlternateContent>
  <xr:revisionPtr revIDLastSave="0" documentId="13_ncr:1_{99368466-FBDB-4433-B935-1D27B897A483}" xr6:coauthVersionLast="47" xr6:coauthVersionMax="47" xr10:uidLastSave="{00000000-0000-0000-0000-000000000000}"/>
  <bookViews>
    <workbookView xWindow="-120" yWindow="-120" windowWidth="20730" windowHeight="11160" xr2:uid="{F6AB1876-DD0D-4B9C-AB2D-34DCF4EB6D71}"/>
  </bookViews>
  <sheets>
    <sheet name="MUSA DEL CARM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0" i="1" l="1"/>
  <c r="B19" i="1"/>
  <c r="M12" i="1"/>
  <c r="L12" i="1"/>
  <c r="K12" i="1"/>
  <c r="J12" i="1"/>
  <c r="I12" i="1"/>
  <c r="H12" i="1"/>
  <c r="G12" i="1"/>
  <c r="F12" i="1"/>
  <c r="E12" i="1"/>
  <c r="D12" i="1"/>
  <c r="C12" i="1"/>
  <c r="B12" i="1"/>
  <c r="N12" i="1" s="1"/>
  <c r="B13" i="1" s="1"/>
  <c r="B7" i="1"/>
  <c r="B16" i="1" l="1"/>
  <c r="B21" i="1" s="1"/>
  <c r="F16" i="1" s="1"/>
  <c r="F19" i="1" s="1"/>
</calcChain>
</file>

<file path=xl/sharedStrings.xml><?xml version="1.0" encoding="utf-8"?>
<sst xmlns="http://schemas.openxmlformats.org/spreadsheetml/2006/main" count="33" uniqueCount="31">
  <si>
    <t>MUSA DEL CARMEN</t>
  </si>
  <si>
    <t>Unidad</t>
  </si>
  <si>
    <t>Metraje</t>
  </si>
  <si>
    <t>m2</t>
  </si>
  <si>
    <t>Precio</t>
  </si>
  <si>
    <t>USD</t>
  </si>
  <si>
    <t>Precio por m2</t>
  </si>
  <si>
    <t>Enero/January</t>
  </si>
  <si>
    <t>Febrero/Febraury</t>
  </si>
  <si>
    <t>Marzo/March</t>
  </si>
  <si>
    <t>Abril/April</t>
  </si>
  <si>
    <t>Mayo/May</t>
  </si>
  <si>
    <t>Junio/June</t>
  </si>
  <si>
    <t>Julio/July</t>
  </si>
  <si>
    <t>Agosto/August</t>
  </si>
  <si>
    <t>Septiembre/September</t>
  </si>
  <si>
    <t>Octubre/October</t>
  </si>
  <si>
    <t>Noviembre/November</t>
  </si>
  <si>
    <t>Diciembre/December</t>
  </si>
  <si>
    <t>Tarifa base/Base Rate</t>
  </si>
  <si>
    <t>Noches reservadas/Nights Reserved</t>
  </si>
  <si>
    <t>Total USD por meses/Total USD x Month</t>
  </si>
  <si>
    <t>TOTAL</t>
  </si>
  <si>
    <t>Ganancia total del propietario</t>
  </si>
  <si>
    <t>Comisión/Commission</t>
  </si>
  <si>
    <t>tarifa fija/Fixed Rate</t>
  </si>
  <si>
    <t>Internet</t>
  </si>
  <si>
    <t>ROI</t>
  </si>
  <si>
    <t>Cuota de Mantenimiento/Maintenance FEE</t>
  </si>
  <si>
    <t>Servicios/Services</t>
  </si>
  <si>
    <t>3 BEDROOMS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</si>
</sst>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5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/>
    </xf>
    <xf numFmtId="44" fontId="4" fillId="0" borderId="0" xfId="1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4" fontId="8" fillId="0" borderId="0" xfId="1" applyFont="1" applyAlignment="1">
      <alignment horizontal="center"/>
    </xf>
    <xf numFmtId="0" fontId="9" fillId="0" borderId="0" xfId="0" applyFont="1" applyAlignment="1">
      <alignment horizontal="left"/>
    </xf>
    <xf numFmtId="9" fontId="2" fillId="0" borderId="0" xfId="2" applyFont="1"/>
    <xf numFmtId="44" fontId="0" fillId="0" borderId="0" xfId="0" applyNumberFormat="1"/>
    <xf numFmtId="0" fontId="7" fillId="3" borderId="0" xfId="0" applyFont="1" applyFill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0" fillId="0" borderId="0" xfId="0" applyFont="1"/>
    <xf numFmtId="44" fontId="0" fillId="0" borderId="1" xfId="1" applyFont="1" applyBorder="1"/>
    <xf numFmtId="0" fontId="7" fillId="0" borderId="0" xfId="0" applyFont="1"/>
    <xf numFmtId="0" fontId="0" fillId="0" borderId="1" xfId="0" applyBorder="1" applyAlignment="1">
      <alignment horizontal="center"/>
    </xf>
    <xf numFmtId="0" fontId="7" fillId="4" borderId="0" xfId="0" applyFont="1" applyFill="1" applyAlignment="1">
      <alignment horizontal="right"/>
    </xf>
    <xf numFmtId="44" fontId="2" fillId="0" borderId="0" xfId="1" applyFont="1"/>
    <xf numFmtId="0" fontId="7" fillId="3" borderId="1" xfId="0" applyFont="1" applyFill="1" applyBorder="1" applyAlignment="1">
      <alignment horizontal="center"/>
    </xf>
    <xf numFmtId="0" fontId="9" fillId="0" borderId="0" xfId="0" applyFont="1"/>
    <xf numFmtId="0" fontId="2" fillId="0" borderId="0" xfId="0" applyFont="1"/>
    <xf numFmtId="44" fontId="0" fillId="0" borderId="0" xfId="1" applyFont="1"/>
    <xf numFmtId="44" fontId="0" fillId="0" borderId="1" xfId="0" applyNumberForma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0" fontId="10" fillId="0" borderId="1" xfId="2" applyNumberFormat="1" applyFont="1" applyBorder="1" applyAlignment="1">
      <alignment horizontal="center"/>
    </xf>
    <xf numFmtId="44" fontId="7" fillId="0" borderId="2" xfId="0" applyNumberFormat="1" applyFont="1" applyBorder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0</xdr:col>
      <xdr:colOff>523876</xdr:colOff>
      <xdr:row>2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ADEEB39-7342-4CCE-A5AE-CB6A0329C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75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38100"/>
          <a:ext cx="447676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0755D-CFDC-4F06-86BE-E3DE89564E38}">
  <dimension ref="A1:N21"/>
  <sheetViews>
    <sheetView tabSelected="1" workbookViewId="0"/>
  </sheetViews>
  <sheetFormatPr baseColWidth="10" defaultRowHeight="15" x14ac:dyDescent="0.25"/>
  <cols>
    <col min="1" max="1" width="40.5703125" bestFit="1" customWidth="1"/>
    <col min="2" max="2" width="14.5703125" bestFit="1" customWidth="1"/>
    <col min="3" max="3" width="17.28515625" bestFit="1" customWidth="1"/>
    <col min="4" max="4" width="14" bestFit="1" customWidth="1"/>
    <col min="5" max="5" width="11.140625" bestFit="1" customWidth="1"/>
    <col min="6" max="6" width="18.42578125" customWidth="1"/>
    <col min="9" max="9" width="15.140625" bestFit="1" customWidth="1"/>
    <col min="10" max="10" width="22.28515625" bestFit="1" customWidth="1"/>
    <col min="11" max="11" width="16.7109375" bestFit="1" customWidth="1"/>
    <col min="12" max="12" width="21.7109375" bestFit="1" customWidth="1"/>
    <col min="13" max="13" width="20.28515625" bestFit="1" customWidth="1"/>
  </cols>
  <sheetData>
    <row r="1" spans="1:14" x14ac:dyDescent="0.25">
      <c r="A1" s="1"/>
    </row>
    <row r="2" spans="1:14" ht="19.5" x14ac:dyDescent="0.3">
      <c r="A2" s="2" t="s">
        <v>0</v>
      </c>
    </row>
    <row r="3" spans="1:14" x14ac:dyDescent="0.25">
      <c r="A3" s="1"/>
      <c r="D3" s="3"/>
      <c r="G3" s="4"/>
      <c r="H3" s="5"/>
    </row>
    <row r="4" spans="1:14" ht="15.75" x14ac:dyDescent="0.25">
      <c r="A4" s="6" t="s">
        <v>1</v>
      </c>
      <c r="B4" s="7">
        <v>507</v>
      </c>
      <c r="C4" s="8" t="s">
        <v>30</v>
      </c>
    </row>
    <row r="5" spans="1:14" ht="15.75" x14ac:dyDescent="0.25">
      <c r="A5" s="6" t="s">
        <v>2</v>
      </c>
      <c r="B5" s="7">
        <v>164</v>
      </c>
      <c r="C5" s="8" t="s">
        <v>3</v>
      </c>
    </row>
    <row r="6" spans="1:14" ht="15.75" x14ac:dyDescent="0.25">
      <c r="A6" s="6" t="s">
        <v>4</v>
      </c>
      <c r="B6" s="9">
        <v>623200</v>
      </c>
      <c r="C6" s="8" t="s">
        <v>5</v>
      </c>
    </row>
    <row r="7" spans="1:14" ht="15.75" x14ac:dyDescent="0.25">
      <c r="A7" s="6" t="s">
        <v>6</v>
      </c>
      <c r="B7" s="9">
        <f>B6/B5</f>
        <v>3800</v>
      </c>
      <c r="C7" s="8" t="s">
        <v>5</v>
      </c>
    </row>
    <row r="8" spans="1:14" x14ac:dyDescent="0.25">
      <c r="A8" s="10"/>
      <c r="B8" s="11"/>
      <c r="C8" s="12"/>
    </row>
    <row r="9" spans="1:14" x14ac:dyDescent="0.25">
      <c r="A9" s="13"/>
      <c r="B9" s="14" t="s">
        <v>7</v>
      </c>
      <c r="C9" s="14" t="s">
        <v>8</v>
      </c>
      <c r="D9" s="14" t="s">
        <v>9</v>
      </c>
      <c r="E9" s="14" t="s">
        <v>10</v>
      </c>
      <c r="F9" s="14" t="s">
        <v>11</v>
      </c>
      <c r="G9" s="14" t="s">
        <v>12</v>
      </c>
      <c r="H9" s="14" t="s">
        <v>13</v>
      </c>
      <c r="I9" s="14" t="s">
        <v>14</v>
      </c>
      <c r="J9" s="14" t="s">
        <v>15</v>
      </c>
      <c r="K9" s="14" t="s">
        <v>16</v>
      </c>
      <c r="L9" s="14" t="s">
        <v>17</v>
      </c>
      <c r="M9" s="14" t="s">
        <v>18</v>
      </c>
    </row>
    <row r="10" spans="1:14" x14ac:dyDescent="0.25">
      <c r="A10" s="15" t="s">
        <v>19</v>
      </c>
      <c r="B10" s="16">
        <v>300</v>
      </c>
      <c r="C10" s="16">
        <v>295</v>
      </c>
      <c r="D10" s="16">
        <v>290</v>
      </c>
      <c r="E10" s="16">
        <v>280</v>
      </c>
      <c r="F10" s="16">
        <v>275</v>
      </c>
      <c r="G10" s="16">
        <v>285</v>
      </c>
      <c r="H10" s="16">
        <v>285</v>
      </c>
      <c r="I10" s="16">
        <v>270</v>
      </c>
      <c r="J10" s="16">
        <v>275</v>
      </c>
      <c r="K10" s="16">
        <v>290</v>
      </c>
      <c r="L10" s="16">
        <v>295</v>
      </c>
      <c r="M10" s="16">
        <v>300</v>
      </c>
    </row>
    <row r="11" spans="1:14" x14ac:dyDescent="0.25">
      <c r="A11" s="17" t="s">
        <v>20</v>
      </c>
      <c r="B11" s="18">
        <v>29</v>
      </c>
      <c r="C11" s="18">
        <v>28</v>
      </c>
      <c r="D11" s="18">
        <v>27</v>
      </c>
      <c r="E11" s="18">
        <v>26</v>
      </c>
      <c r="F11" s="18">
        <v>25</v>
      </c>
      <c r="G11" s="18">
        <v>26</v>
      </c>
      <c r="H11" s="18">
        <v>26</v>
      </c>
      <c r="I11" s="18">
        <v>24</v>
      </c>
      <c r="J11" s="18">
        <v>26</v>
      </c>
      <c r="K11" s="18">
        <v>27</v>
      </c>
      <c r="L11" s="18">
        <v>28</v>
      </c>
      <c r="M11" s="18">
        <v>29</v>
      </c>
    </row>
    <row r="12" spans="1:14" x14ac:dyDescent="0.25">
      <c r="A12" s="17" t="s">
        <v>21</v>
      </c>
      <c r="B12" s="16">
        <f>B10*B11</f>
        <v>8700</v>
      </c>
      <c r="C12" s="16">
        <f>C10*C11</f>
        <v>8260</v>
      </c>
      <c r="D12" s="16">
        <f>D10*D11</f>
        <v>7830</v>
      </c>
      <c r="E12" s="16">
        <f t="shared" ref="E12:M12" si="0">E10*E11</f>
        <v>7280</v>
      </c>
      <c r="F12" s="16">
        <f t="shared" si="0"/>
        <v>6875</v>
      </c>
      <c r="G12" s="16">
        <f t="shared" si="0"/>
        <v>7410</v>
      </c>
      <c r="H12" s="16">
        <f t="shared" si="0"/>
        <v>7410</v>
      </c>
      <c r="I12" s="16">
        <f t="shared" si="0"/>
        <v>6480</v>
      </c>
      <c r="J12" s="16">
        <f t="shared" si="0"/>
        <v>7150</v>
      </c>
      <c r="K12" s="16">
        <f t="shared" si="0"/>
        <v>7830</v>
      </c>
      <c r="L12" s="16">
        <f t="shared" si="0"/>
        <v>8260</v>
      </c>
      <c r="M12" s="16">
        <f t="shared" si="0"/>
        <v>8700</v>
      </c>
      <c r="N12" s="12">
        <f>SUM(B12:M12)</f>
        <v>92185</v>
      </c>
    </row>
    <row r="13" spans="1:14" x14ac:dyDescent="0.25">
      <c r="A13" s="19" t="s">
        <v>22</v>
      </c>
      <c r="B13" s="20">
        <f>N12</f>
        <v>92185</v>
      </c>
    </row>
    <row r="15" spans="1:14" x14ac:dyDescent="0.25">
      <c r="A15" s="13"/>
      <c r="F15" s="21" t="s">
        <v>23</v>
      </c>
      <c r="G15" s="21"/>
      <c r="H15" s="22"/>
      <c r="I15" s="23"/>
    </row>
    <row r="16" spans="1:14" x14ac:dyDescent="0.25">
      <c r="A16" s="17" t="s">
        <v>24</v>
      </c>
      <c r="B16" s="12">
        <f>B13*0.2</f>
        <v>18437</v>
      </c>
      <c r="C16" s="24"/>
      <c r="D16" s="12"/>
      <c r="F16" s="25">
        <f>B13-B21</f>
        <v>58083.76</v>
      </c>
      <c r="G16" s="25"/>
      <c r="I16" s="12"/>
    </row>
    <row r="17" spans="1:9" x14ac:dyDescent="0.25">
      <c r="A17" s="17" t="s">
        <v>25</v>
      </c>
      <c r="B17" s="24">
        <v>1200</v>
      </c>
    </row>
    <row r="18" spans="1:9" x14ac:dyDescent="0.25">
      <c r="A18" s="17" t="s">
        <v>26</v>
      </c>
      <c r="B18" s="24">
        <v>580</v>
      </c>
      <c r="F18" s="26" t="s">
        <v>27</v>
      </c>
      <c r="G18" s="26"/>
      <c r="I18" s="12"/>
    </row>
    <row r="19" spans="1:9" x14ac:dyDescent="0.25">
      <c r="A19" s="17" t="s">
        <v>28</v>
      </c>
      <c r="B19" s="24">
        <f>2.4*B5*12</f>
        <v>4723.2</v>
      </c>
      <c r="F19" s="27">
        <f>F16/B6</f>
        <v>9.3202439024390252E-2</v>
      </c>
      <c r="G19" s="27"/>
    </row>
    <row r="20" spans="1:9" x14ac:dyDescent="0.25">
      <c r="A20" s="17" t="s">
        <v>29</v>
      </c>
      <c r="B20" s="24">
        <f>B6*0.0147</f>
        <v>9161.0399999999991</v>
      </c>
      <c r="C20" s="12"/>
    </row>
    <row r="21" spans="1:9" x14ac:dyDescent="0.25">
      <c r="A21" s="19" t="s">
        <v>22</v>
      </c>
      <c r="B21" s="28">
        <f>SUM(B16:B20)</f>
        <v>34101.24</v>
      </c>
    </row>
  </sheetData>
  <mergeCells count="4">
    <mergeCell ref="F15:G15"/>
    <mergeCell ref="F16:G16"/>
    <mergeCell ref="F18:G18"/>
    <mergeCell ref="F19:G1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MUSA DEL CARMEN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2022-07-19T16:51:21Z</dcterms:created>
  <dcterms:modified xsi:type="dcterms:W3CDTF">2022-07-19T17:15:11Z</dcterms:modified>
</cp:coreProperties>
</file>