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Cotizador" sheetId="1" r:id="rId1"/>
  </sheets>
  <definedNames>
    <definedName name="_xlnm.Print_Area" localSheetId="0">Cotizador!$A$1:$AI$20</definedName>
  </definedNames>
  <calcPr calcId="125725"/>
</workbook>
</file>

<file path=xl/calcChain.xml><?xml version="1.0" encoding="utf-8"?>
<calcChain xmlns="http://schemas.openxmlformats.org/spreadsheetml/2006/main">
  <c r="AE14" i="1"/>
  <c r="AD14"/>
  <c r="AC14"/>
  <c r="AB14"/>
  <c r="AA14"/>
  <c r="Z14"/>
  <c r="Y14"/>
  <c r="P226" l="1"/>
  <c r="P227"/>
  <c r="S227" s="1"/>
  <c r="X14" l="1"/>
  <c r="Z13"/>
  <c r="Y13"/>
  <c r="X13"/>
  <c r="AD13"/>
  <c r="AC13"/>
  <c r="AB13"/>
  <c r="AA13"/>
  <c r="AE24"/>
  <c r="AD24"/>
  <c r="AC24"/>
  <c r="AB24"/>
  <c r="AA24"/>
  <c r="Z24"/>
  <c r="Y24"/>
  <c r="X24"/>
  <c r="AE23"/>
  <c r="AD23"/>
  <c r="AC23"/>
  <c r="AB23"/>
  <c r="AA23"/>
  <c r="Z23"/>
  <c r="Y23"/>
  <c r="X23"/>
  <c r="AE22"/>
  <c r="AD22"/>
  <c r="AC22"/>
  <c r="AB22"/>
  <c r="AA22"/>
  <c r="Z22"/>
  <c r="Y22"/>
  <c r="X22"/>
  <c r="AE21"/>
  <c r="AD21"/>
  <c r="AC21"/>
  <c r="AB21"/>
  <c r="AA21"/>
  <c r="Z21"/>
  <c r="Y21"/>
  <c r="X21"/>
  <c r="AE20"/>
  <c r="AD20"/>
  <c r="AC20"/>
  <c r="AB20"/>
  <c r="AA20"/>
  <c r="Z20"/>
  <c r="Y20"/>
  <c r="X20"/>
  <c r="AE19"/>
  <c r="AD19"/>
  <c r="AC19"/>
  <c r="AB19"/>
  <c r="AA19"/>
  <c r="Z19"/>
  <c r="Y19"/>
  <c r="X19"/>
  <c r="AE17"/>
  <c r="AD17"/>
  <c r="AC17"/>
  <c r="AB17"/>
  <c r="AA17"/>
  <c r="Z17"/>
  <c r="Y17"/>
  <c r="X17"/>
  <c r="AE16"/>
  <c r="AD16"/>
  <c r="AC16"/>
  <c r="AB16"/>
  <c r="AA16"/>
  <c r="Z16"/>
  <c r="Y16"/>
  <c r="X16"/>
  <c r="J1"/>
  <c r="P5"/>
  <c r="P3"/>
  <c r="P6" s="1"/>
  <c r="P7"/>
  <c r="P11" l="1"/>
  <c r="P4"/>
  <c r="C6" s="1"/>
  <c r="P8"/>
  <c r="I20" l="1"/>
  <c r="J20" s="1"/>
  <c r="K20" s="1"/>
  <c r="L20" s="1"/>
  <c r="P9"/>
  <c r="C7" s="1"/>
  <c r="P10" l="1"/>
  <c r="C8" s="1"/>
  <c r="P12" l="1"/>
  <c r="C9" s="1"/>
</calcChain>
</file>

<file path=xl/sharedStrings.xml><?xml version="1.0" encoding="utf-8"?>
<sst xmlns="http://schemas.openxmlformats.org/spreadsheetml/2006/main" count="758" uniqueCount="592">
  <si>
    <t>Lote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</si>
  <si>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</si>
  <si>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</si>
  <si>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</si>
  <si>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</si>
  <si>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</si>
  <si>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</si>
  <si>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</si>
  <si>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</si>
  <si>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</si>
  <si>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</si>
  <si>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Area</t>
  </si>
  <si>
    <t>Monto</t>
  </si>
  <si>
    <t>Enganche</t>
  </si>
  <si>
    <t>12 Meses</t>
  </si>
  <si>
    <t>Contado</t>
  </si>
  <si>
    <t>24 Meses</t>
  </si>
  <si>
    <t>36 Meses</t>
  </si>
  <si>
    <t>48 Meses</t>
  </si>
  <si>
    <t>60 Meses</t>
  </si>
  <si>
    <t>72 Meses</t>
  </si>
  <si>
    <t>84 Meses</t>
  </si>
  <si>
    <t>Cotizador Digital</t>
  </si>
  <si>
    <t>Mensualidad [$]:</t>
  </si>
  <si>
    <t>Lote ?</t>
  </si>
  <si>
    <t>Plazo ?</t>
  </si>
  <si>
    <t>Plazo</t>
  </si>
  <si>
    <t>Eng May</t>
  </si>
  <si>
    <t>Si</t>
  </si>
  <si>
    <t>NO</t>
  </si>
  <si>
    <t>Esquema</t>
  </si>
  <si>
    <t>Col $/m2</t>
  </si>
  <si>
    <t>Codigo</t>
  </si>
  <si>
    <t>Precio</t>
  </si>
  <si>
    <t>Columna</t>
  </si>
  <si>
    <t>Mensalidad</t>
  </si>
  <si>
    <t>Actualiza los datos:</t>
  </si>
  <si>
    <t>Cotización:</t>
  </si>
  <si>
    <t>011</t>
  </si>
  <si>
    <t>012</t>
  </si>
  <si>
    <t>013</t>
  </si>
  <si>
    <t>014</t>
  </si>
  <si>
    <t>015</t>
  </si>
  <si>
    <t>016</t>
  </si>
  <si>
    <t>017</t>
  </si>
  <si>
    <t>018</t>
  </si>
  <si>
    <t>Vendido</t>
  </si>
  <si>
    <t>ESQUEMA</t>
  </si>
  <si>
    <t>12M</t>
  </si>
  <si>
    <t>24M</t>
  </si>
  <si>
    <t>36M</t>
  </si>
  <si>
    <t>48M</t>
  </si>
  <si>
    <t>60M</t>
  </si>
  <si>
    <t>72M</t>
  </si>
  <si>
    <t>84M</t>
  </si>
  <si>
    <t>Digito Lote</t>
  </si>
  <si>
    <t>Zona Control Pantalla</t>
  </si>
  <si>
    <t>Zona de Calculo</t>
  </si>
  <si>
    <t>Zona Tabla Precios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</si>
  <si>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</si>
  <si>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</si>
  <si>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</si>
  <si>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</si>
  <si>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</si>
  <si>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</si>
  <si>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</si>
  <si>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</si>
  <si>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</si>
  <si>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</si>
  <si>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</si>
  <si>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</si>
  <si>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</si>
  <si>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</si>
  <si>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</si>
  <si>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</si>
  <si>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</si>
  <si>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</si>
  <si>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</si>
  <si>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</si>
  <si>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</si>
  <si>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</si>
  <si>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</si>
  <si>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</si>
  <si>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</si>
  <si>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</si>
  <si>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</si>
  <si>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</si>
  <si>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</si>
  <si>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</si>
  <si>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</si>
  <si>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</si>
  <si>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</si>
  <si>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</si>
  <si>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</si>
  <si>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</si>
  <si>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</si>
  <si>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</si>
  <si>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</si>
  <si>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</si>
  <si>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</si>
  <si>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</si>
  <si>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</si>
  <si>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</si>
  <si>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</si>
  <si>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</si>
  <si>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</si>
  <si>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</si>
  <si>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</si>
  <si>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</si>
  <si>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</si>
  <si>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</si>
  <si>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</si>
  <si>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</si>
  <si>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</si>
  <si>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</si>
  <si>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</si>
  <si>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</si>
  <si>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</si>
  <si>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</si>
  <si>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</si>
  <si>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</si>
  <si>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</si>
  <si>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</si>
  <si>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</si>
  <si>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</si>
  <si>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</si>
  <si>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</si>
  <si>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</si>
  <si>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</si>
  <si>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</si>
  <si>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</si>
  <si>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</si>
  <si>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</si>
  <si>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</si>
  <si>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</si>
  <si>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</si>
  <si>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</si>
  <si>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</si>
  <si>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</si>
  <si>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</si>
  <si>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</si>
  <si>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</si>
  <si>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</si>
  <si>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</si>
  <si>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</si>
  <si>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</si>
  <si>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</si>
  <si>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</si>
  <si>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</si>
  <si>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</si>
  <si>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</si>
  <si>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</si>
  <si>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</si>
  <si>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</si>
  <si>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</si>
  <si>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</si>
  <si>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</si>
  <si>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</si>
  <si>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</si>
  <si>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</si>
  <si>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</si>
  <si>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</si>
  <si>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</si>
  <si>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</si>
  <si>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</si>
  <si>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</si>
  <si>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</si>
  <si>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</si>
  <si>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</si>
  <si>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</si>
  <si>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</si>
  <si>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</si>
  <si>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</si>
  <si>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</si>
  <si>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</si>
  <si>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</si>
  <si>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</si>
  <si>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</si>
  <si>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</si>
  <si>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</si>
  <si>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</si>
  <si>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</si>
  <si>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</si>
  <si>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</si>
  <si>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</si>
  <si>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</si>
  <si>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</si>
  <si>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</si>
  <si>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</si>
  <si>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</si>
  <si>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</si>
  <si>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</si>
  <si>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</si>
  <si>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</si>
  <si>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</si>
  <si>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</si>
  <si>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</si>
  <si>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</si>
  <si>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</si>
  <si>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</si>
  <si>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</si>
  <si>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</si>
  <si>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</si>
  <si>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</si>
  <si>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</si>
  <si>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</si>
  <si>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</si>
  <si>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</si>
  <si>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</si>
  <si>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</si>
  <si>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</si>
  <si>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</si>
  <si>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</si>
  <si>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</si>
  <si>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</si>
  <si>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</si>
  <si>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</si>
  <si>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</si>
  <si>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</si>
  <si>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</si>
  <si>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</si>
  <si>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</si>
  <si>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</si>
  <si>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</si>
  <si>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</si>
  <si>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</si>
  <si>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</si>
  <si>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</si>
  <si>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</si>
  <si>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</si>
  <si>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</si>
  <si>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</si>
  <si>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</si>
  <si>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</si>
  <si>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</si>
  <si>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</si>
  <si>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</si>
  <si>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</si>
  <si>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</si>
  <si>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</si>
  <si>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</si>
  <si>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</si>
  <si>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</si>
  <si>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</si>
  <si>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</si>
  <si>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</si>
  <si>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</si>
  <si>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</si>
  <si>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</si>
  <si>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</si>
  <si>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</si>
  <si>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</si>
  <si>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</si>
  <si>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</si>
  <si>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</si>
  <si>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</si>
  <si>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</si>
  <si>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</si>
  <si>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</si>
  <si>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</si>
  <si>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</si>
  <si>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</si>
  <si>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</si>
  <si>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</si>
  <si>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</si>
  <si>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</si>
  <si>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</si>
  <si>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</si>
  <si>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</si>
  <si>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</si>
  <si>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</si>
  <si>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</si>
  <si>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</si>
  <si>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</si>
  <si>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</si>
  <si>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</si>
  <si>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</si>
  <si>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</si>
  <si>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</si>
  <si>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</si>
  <si>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</si>
  <si>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</si>
  <si>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</si>
  <si>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</si>
  <si>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</si>
  <si>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</si>
  <si>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</si>
  <si>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</si>
  <si>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</si>
  <si>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</si>
  <si>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</si>
  <si>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</si>
  <si>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</si>
  <si>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</si>
  <si>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</si>
  <si>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</si>
  <si>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</si>
  <si>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</si>
  <si>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</si>
  <si>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</si>
  <si>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</si>
  <si>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</si>
  <si>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</si>
  <si>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</si>
  <si>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</si>
  <si>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</si>
  <si>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</si>
  <si>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</si>
  <si>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</si>
  <si>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</si>
  <si>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</si>
  <si>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</si>
  <si>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</si>
  <si>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</si>
  <si>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</si>
  <si>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</si>
  <si>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</si>
  <si>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</si>
  <si>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</si>
  <si>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</si>
  <si>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</si>
  <si>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</si>
  <si>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</si>
  <si>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</si>
  <si>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</si>
  <si>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</si>
  <si>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</si>
  <si>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</si>
  <si>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</si>
  <si>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</si>
  <si>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</si>
  <si>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</si>
  <si>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</si>
  <si>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</si>
  <si>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</si>
  <si>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</si>
  <si>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</si>
  <si>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</si>
  <si>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</si>
  <si>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</si>
  <si>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</si>
  <si>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</si>
  <si>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</si>
  <si>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</si>
  <si>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</si>
  <si>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</si>
  <si>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</si>
  <si>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</si>
  <si>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</si>
  <si>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</si>
  <si>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</si>
  <si>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</si>
  <si>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</si>
  <si>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</si>
  <si>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</si>
  <si>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</si>
  <si>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</si>
  <si>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</si>
  <si>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</si>
  <si>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</si>
  <si>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</si>
  <si>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</si>
  <si>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</si>
  <si>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</si>
  <si>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</si>
  <si>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</si>
  <si>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</si>
  <si>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</si>
  <si>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</si>
  <si>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</si>
  <si>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</si>
  <si>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</si>
  <si>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</si>
  <si>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</si>
  <si>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</si>
  <si>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</si>
  <si>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</si>
  <si>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</si>
  <si>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</si>
  <si>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</si>
  <si>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</si>
  <si>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</si>
  <si>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</si>
  <si>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</si>
  <si>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</si>
  <si>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</si>
  <si>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</si>
  <si>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</si>
  <si>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</si>
  <si>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</si>
  <si>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</si>
  <si>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</si>
  <si>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</si>
  <si>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</si>
  <si>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</si>
  <si>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</si>
  <si>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</si>
  <si>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</si>
  <si>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</si>
  <si>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</si>
  <si>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</si>
  <si>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</si>
  <si>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</si>
  <si>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</si>
  <si>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</si>
  <si>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</si>
  <si>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</si>
  <si>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</si>
  <si>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</si>
  <si>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</si>
  <si>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</si>
  <si>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</si>
  <si>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</si>
  <si>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</si>
  <si>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</si>
  <si>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</si>
  <si>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</si>
  <si>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</si>
  <si>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</si>
  <si>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</si>
  <si>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</si>
  <si>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</si>
  <si>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</si>
  <si>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</si>
  <si>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</si>
  <si>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</si>
  <si>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</si>
  <si>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</si>
  <si>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</si>
  <si>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</si>
  <si>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</si>
  <si>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</si>
  <si>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</si>
  <si>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</si>
  <si>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</si>
  <si>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</si>
  <si>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</si>
  <si>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</si>
  <si>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</si>
  <si>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</si>
  <si>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</si>
  <si>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</si>
  <si>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</si>
  <si>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</si>
  <si>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</si>
  <si>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</si>
  <si>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</si>
  <si>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</si>
  <si>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</si>
  <si>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</si>
  <si>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</si>
  <si>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</si>
  <si>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</si>
  <si>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</si>
  <si>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</si>
  <si>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</si>
  <si>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</si>
  <si>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</si>
  <si>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</si>
  <si>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</si>
  <si>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</si>
  <si>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</si>
  <si>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</si>
  <si>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</si>
  <si>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</si>
  <si>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</si>
  <si>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</si>
  <si>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</si>
  <si>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</si>
  <si>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</si>
  <si>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</si>
  <si>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</si>
  <si>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</si>
  <si>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</si>
  <si>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</si>
  <si>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</si>
  <si>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</si>
  <si>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</si>
  <si>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</si>
  <si>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</si>
  <si>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</si>
  <si>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</si>
  <si>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</si>
  <si>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</si>
  <si>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</si>
  <si>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</si>
  <si>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</si>
  <si>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</si>
  <si>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</si>
  <si>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</si>
  <si>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</si>
  <si>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</si>
  <si>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</si>
  <si>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</si>
  <si>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</si>
  <si>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</si>
  <si>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</si>
  <si>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</si>
  <si>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</si>
  <si>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</si>
  <si>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</si>
  <si>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</si>
  <si>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</si>
  <si>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</si>
  <si>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</si>
  <si>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</si>
  <si>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</si>
  <si>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</si>
  <si>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</si>
  <si>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</si>
  <si>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</si>
  <si>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</si>
  <si>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</si>
  <si>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</si>
  <si>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</si>
  <si>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</si>
  <si>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</si>
  <si>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</si>
  <si>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</si>
  <si>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</si>
  <si>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</si>
  <si>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</si>
  <si>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</si>
  <si>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</si>
  <si>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</si>
  <si>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</si>
  <si>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</si>
  <si>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</si>
  <si>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</si>
  <si>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</si>
  <si>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</si>
  <si>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</si>
  <si>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</si>
  <si>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</si>
  <si>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</si>
  <si>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</si>
  <si>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</si>
  <si>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</si>
  <si>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</si>
  <si>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</si>
  <si>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</si>
  <si>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505</t>
  </si>
  <si>
    <t>506</t>
  </si>
  <si>
    <t>507</t>
  </si>
  <si>
    <t>508</t>
  </si>
  <si>
    <t>Fecha Hoy</t>
  </si>
  <si>
    <t>Fecha Caducidad</t>
  </si>
  <si>
    <t>BLO</t>
  </si>
  <si>
    <t>VEN</t>
  </si>
  <si>
    <t>Enganche       [$]:</t>
  </si>
  <si>
    <t>Monto             [$]:</t>
  </si>
  <si>
    <t>Superficie   [m2]: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</si>
  <si>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</si>
  <si>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</si>
  <si>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</si>
  <si>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</si>
  <si>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</si>
  <si>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</si>
  <si>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</si>
  <si>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</si>
  <si>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</si>
  <si>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</si>
  <si>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</si>
  <si>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</si>
  <si>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</si>
  <si>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</si>
  <si>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</si>
  <si>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</si>
  <si>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</si>
  <si>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</si>
  <si>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</si>
  <si>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</si>
  <si>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</si>
  <si>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</si>
  <si>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</si>
  <si>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</si>
  <si>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</si>
  <si>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</si>
  <si>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</si>
  <si>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</si>
  <si>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</si>
  <si>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</si>
  <si>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</si>
  <si>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</si>
  <si>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</si>
  <si>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</si>
  <si>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</si>
  <si>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</si>
  <si>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 xml:space="preserve"> =SI(J1&gt;=M1,"Tabla caducada",P4)</t>
  </si>
  <si>
    <t>ven</t>
  </si>
  <si>
    <t>blo</t>
  </si>
  <si>
    <t>Valido hasta 30/06/24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</si>
</sst>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quotePrefix="1"/>
    <xf numFmtId="0" fontId="2" fillId="2" borderId="1" xfId="0" applyFont="1" applyFill="1" applyBorder="1"/>
    <xf numFmtId="0" fontId="0" fillId="0" borderId="1" xfId="0" applyBorder="1"/>
    <xf numFmtId="44" fontId="0" fillId="0" borderId="0" xfId="1" applyFont="1"/>
    <xf numFmtId="2" fontId="0" fillId="0" borderId="0" xfId="0" applyNumberFormat="1"/>
    <xf numFmtId="0" fontId="0" fillId="0" borderId="0" xfId="0" applyBorder="1"/>
    <xf numFmtId="0" fontId="0" fillId="3" borderId="4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1" xfId="0" applyFill="1" applyBorder="1"/>
    <xf numFmtId="44" fontId="0" fillId="0" borderId="1" xfId="1" applyFont="1" applyBorder="1"/>
    <xf numFmtId="0" fontId="0" fillId="4" borderId="2" xfId="0" applyFill="1" applyBorder="1"/>
    <xf numFmtId="0" fontId="0" fillId="4" borderId="3" xfId="0" applyFill="1" applyBorder="1"/>
    <xf numFmtId="0" fontId="0" fillId="4" borderId="13" xfId="0" applyFill="1" applyBorder="1"/>
    <xf numFmtId="44" fontId="5" fillId="0" borderId="1" xfId="1" applyFont="1" applyBorder="1"/>
    <xf numFmtId="14" fontId="0" fillId="0" borderId="13" xfId="0" applyNumberFormat="1" applyBorder="1"/>
    <xf numFmtId="14" fontId="0" fillId="0" borderId="3" xfId="0" applyNumberFormat="1" applyBorder="1"/>
    <xf numFmtId="0" fontId="0" fillId="2" borderId="2" xfId="0" applyFill="1" applyBorder="1"/>
    <xf numFmtId="0" fontId="0" fillId="2" borderId="13" xfId="0" applyFill="1" applyBorder="1"/>
    <xf numFmtId="0" fontId="2" fillId="0" borderId="1" xfId="0" applyFont="1" applyBorder="1" applyAlignment="1" applyProtection="1">
      <alignment horizontal="center"/>
      <protection locked="0"/>
    </xf>
    <xf numFmtId="0" fontId="6" fillId="5" borderId="0" xfId="0" applyFont="1" applyFill="1"/>
    <xf numFmtId="0" fontId="6" fillId="5" borderId="0" xfId="0" quotePrefix="1" applyFont="1" applyFill="1"/>
    <xf numFmtId="2" fontId="7" fillId="0" borderId="0" xfId="0" applyNumberFormat="1" applyFont="1"/>
    <xf numFmtId="44" fontId="5" fillId="0" borderId="1" xfId="1" applyFont="1" applyFill="1" applyBorder="1"/>
    <xf numFmtId="0" fontId="0" fillId="0" borderId="5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8" fillId="0" borderId="0" xfId="0" applyNumberFormat="1" applyFont="1"/>
    <xf numFmtId="0" fontId="0" fillId="0" borderId="1" xfId="0" applyFill="1" applyBorder="1" applyAlignment="1">
      <alignment horizontal="center"/>
    </xf>
    <xf numFmtId="0" fontId="0" fillId="6" borderId="0" xfId="0" applyFill="1"/>
    <xf numFmtId="0" fontId="4" fillId="6" borderId="0" xfId="0" applyFont="1" applyFill="1" applyBorder="1" applyAlignment="1"/>
    <xf numFmtId="0" fontId="3" fillId="6" borderId="8" xfId="0" applyFont="1" applyFill="1" applyBorder="1" applyAlignment="1"/>
    <xf numFmtId="0" fontId="3" fillId="6" borderId="0" xfId="0" applyFont="1" applyFill="1" applyBorder="1" applyAlignment="1"/>
    <xf numFmtId="0" fontId="4" fillId="6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1">
    <dxf>
      <font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604"/>
  <sheetViews>
    <sheetView tabSelected="1" zoomScaleNormal="100" workbookViewId="0">
      <selection activeCell="C3" sqref="C3"/>
    </sheetView>
  </sheetViews>
  <sheetFormatPr baseColWidth="10" defaultRowHeight="15" outlineLevelCol="1"/>
  <cols>
    <col min="1" max="1" width="3.28515625" customWidth="1"/>
    <col min="2" max="2" width="19.140625" customWidth="1"/>
    <col min="3" max="3" width="6.7109375" customWidth="1"/>
    <col min="4" max="4" width="6.5703125" customWidth="1"/>
    <col min="5" max="5" width="6.85546875" customWidth="1"/>
    <col min="6" max="6" width="4.28515625" customWidth="1"/>
    <col min="7" max="7" width="26" customWidth="1"/>
    <col min="8" max="10" width="11.42578125" hidden="1" customWidth="1" outlineLevel="1"/>
    <col min="11" max="11" width="8.85546875" hidden="1" customWidth="1" outlineLevel="1"/>
    <col min="12" max="12" width="8" hidden="1" customWidth="1" outlineLevel="1"/>
    <col min="13" max="13" width="10.7109375" hidden="1" customWidth="1" outlineLevel="1"/>
    <col min="14" max="14" width="4.85546875" hidden="1" customWidth="1" outlineLevel="1"/>
    <col min="15" max="15" width="11.42578125" hidden="1" customWidth="1" outlineLevel="1"/>
    <col min="16" max="16" width="13" hidden="1" customWidth="1" outlineLevel="1"/>
    <col min="17" max="17" width="5.28515625" hidden="1" customWidth="1" outlineLevel="1"/>
    <col min="18" max="18" width="4.85546875" hidden="1" customWidth="1" outlineLevel="1"/>
    <col min="19" max="19" width="9.5703125" hidden="1" customWidth="1" outlineLevel="1"/>
    <col min="20" max="20" width="9" hidden="1" customWidth="1" outlineLevel="1"/>
    <col min="21" max="21" width="8.5703125" hidden="1" customWidth="1" outlineLevel="1"/>
    <col min="22" max="22" width="6.28515625" hidden="1" customWidth="1" outlineLevel="1"/>
    <col min="23" max="23" width="9.7109375" hidden="1" customWidth="1" outlineLevel="1"/>
    <col min="24" max="31" width="13.7109375" hidden="1" customWidth="1" outlineLevel="1"/>
    <col min="32" max="32" width="15.7109375" customWidth="1" collapsed="1"/>
    <col min="33" max="33" width="12.5703125" bestFit="1" customWidth="1"/>
    <col min="35" max="35" width="13.28515625" customWidth="1"/>
    <col min="40" max="40" width="11.85546875" bestFit="1" customWidth="1"/>
  </cols>
  <sheetData>
    <row r="1" spans="1:39" ht="18.75">
      <c r="A1" s="39"/>
      <c r="B1" s="40" t="s">
        <v>22</v>
      </c>
      <c r="C1" s="41" t="s">
        <v>591</v>
      </c>
      <c r="D1" s="42"/>
      <c r="E1" s="42"/>
      <c r="F1" s="39"/>
      <c r="G1" s="39"/>
      <c r="I1" s="18" t="s">
        <v>545</v>
      </c>
      <c r="J1" s="16">
        <f ca="1">TODAY()</f>
        <v>45443</v>
      </c>
      <c r="K1" s="19" t="s">
        <v>546</v>
      </c>
      <c r="L1" s="19"/>
      <c r="M1" s="17">
        <v>45474</v>
      </c>
    </row>
    <row r="2" spans="1:39" ht="18.75">
      <c r="A2" s="39"/>
      <c r="B2" s="49" t="s">
        <v>36</v>
      </c>
      <c r="C2" s="49"/>
      <c r="D2" s="43"/>
      <c r="E2" s="43"/>
      <c r="F2" s="39"/>
      <c r="G2" s="39"/>
      <c r="I2" t="s">
        <v>56</v>
      </c>
      <c r="O2" s="12" t="s">
        <v>57</v>
      </c>
      <c r="P2" s="13"/>
      <c r="Q2" s="6"/>
      <c r="R2" s="12" t="s">
        <v>58</v>
      </c>
      <c r="S2" s="14"/>
      <c r="T2" s="14"/>
      <c r="U2" s="13"/>
    </row>
    <row r="3" spans="1:39" ht="18.75">
      <c r="A3" s="39"/>
      <c r="B3" s="2" t="s">
        <v>24</v>
      </c>
      <c r="C3" s="20">
        <v>1</v>
      </c>
      <c r="D3" s="20">
        <v>2</v>
      </c>
      <c r="E3" s="20">
        <v>0</v>
      </c>
      <c r="F3" s="39"/>
      <c r="G3" s="39"/>
      <c r="I3" s="7" t="s">
        <v>55</v>
      </c>
      <c r="J3" s="8" t="s">
        <v>26</v>
      </c>
      <c r="K3" s="7" t="s">
        <v>31</v>
      </c>
      <c r="L3" s="9" t="s">
        <v>26</v>
      </c>
      <c r="M3" s="7" t="s">
        <v>27</v>
      </c>
      <c r="O3" s="10" t="s">
        <v>32</v>
      </c>
      <c r="P3" s="3" t="str">
        <f>CONCATENATE(C3,D3,E3)</f>
        <v>120</v>
      </c>
      <c r="R3" s="34">
        <v>1</v>
      </c>
      <c r="S3" s="34">
        <v>2</v>
      </c>
      <c r="T3" s="34">
        <v>3</v>
      </c>
      <c r="U3" s="34">
        <v>4</v>
      </c>
      <c r="W3" s="34">
        <v>1</v>
      </c>
      <c r="X3" s="34">
        <v>2</v>
      </c>
      <c r="Y3" s="34">
        <v>3</v>
      </c>
      <c r="Z3" s="34">
        <v>4</v>
      </c>
      <c r="AA3" s="34">
        <v>5</v>
      </c>
      <c r="AB3" s="34">
        <v>6</v>
      </c>
      <c r="AC3" s="34">
        <v>7</v>
      </c>
      <c r="AD3" s="34">
        <v>8</v>
      </c>
      <c r="AE3" s="34">
        <v>9</v>
      </c>
    </row>
    <row r="4" spans="1:39" ht="18.75">
      <c r="A4" s="39"/>
      <c r="B4" s="2" t="s">
        <v>25</v>
      </c>
      <c r="C4" s="48" t="s">
        <v>17</v>
      </c>
      <c r="D4" s="48"/>
      <c r="E4" s="48"/>
      <c r="F4" s="39"/>
      <c r="G4" s="39"/>
      <c r="I4" s="25">
        <v>0</v>
      </c>
      <c r="J4" s="26" t="s">
        <v>15</v>
      </c>
      <c r="K4" s="27">
        <v>2</v>
      </c>
      <c r="L4" s="28">
        <v>0</v>
      </c>
      <c r="M4" s="27" t="s">
        <v>28</v>
      </c>
      <c r="O4" s="10" t="s">
        <v>11</v>
      </c>
      <c r="P4" s="3">
        <f>VLOOKUP(P3,R5:S580,2,0)</f>
        <v>300</v>
      </c>
      <c r="Q4" s="6"/>
      <c r="R4" s="10" t="s">
        <v>0</v>
      </c>
      <c r="S4" s="10" t="s">
        <v>11</v>
      </c>
      <c r="T4" s="10" t="s">
        <v>30</v>
      </c>
      <c r="U4" s="10" t="s">
        <v>46</v>
      </c>
      <c r="W4" s="34" t="s">
        <v>47</v>
      </c>
      <c r="X4" s="34" t="s">
        <v>15</v>
      </c>
      <c r="Y4" s="34" t="s">
        <v>48</v>
      </c>
      <c r="Z4" s="34" t="s">
        <v>49</v>
      </c>
      <c r="AA4" s="34" t="s">
        <v>50</v>
      </c>
      <c r="AB4" s="34" t="s">
        <v>51</v>
      </c>
      <c r="AC4" s="34" t="s">
        <v>52</v>
      </c>
      <c r="AD4" s="34" t="s">
        <v>53</v>
      </c>
      <c r="AE4" s="34" t="s">
        <v>54</v>
      </c>
      <c r="AH4" s="45"/>
    </row>
    <row r="5" spans="1:39" ht="18.75">
      <c r="A5" s="39"/>
      <c r="B5" s="44" t="s">
        <v>37</v>
      </c>
      <c r="C5" s="44"/>
      <c r="D5" s="44"/>
      <c r="E5" s="44"/>
      <c r="F5" s="39"/>
      <c r="G5" s="39"/>
      <c r="I5" s="25">
        <v>1</v>
      </c>
      <c r="J5" s="26" t="s">
        <v>14</v>
      </c>
      <c r="K5" s="27">
        <v>3</v>
      </c>
      <c r="L5" s="28">
        <v>12</v>
      </c>
      <c r="M5" s="29" t="s">
        <v>29</v>
      </c>
      <c r="O5" s="10" t="s">
        <v>26</v>
      </c>
      <c r="P5" s="3">
        <f>+VLOOKUP(C4,J3:L11,3,0)</f>
        <v>36</v>
      </c>
      <c r="R5" s="21" t="s">
        <v>1</v>
      </c>
      <c r="S5" s="5">
        <v>500.34</v>
      </c>
      <c r="T5">
        <v>4</v>
      </c>
      <c r="U5" t="s">
        <v>547</v>
      </c>
      <c r="W5" s="35">
        <v>1</v>
      </c>
      <c r="X5" s="15">
        <v>1401.3864000000001</v>
      </c>
      <c r="Y5" s="15">
        <v>1448.6904</v>
      </c>
      <c r="Z5" s="15">
        <v>1495.9944000000003</v>
      </c>
      <c r="AA5" s="15">
        <v>1543.2984000000001</v>
      </c>
      <c r="AB5" s="15">
        <v>1602.4284000000002</v>
      </c>
      <c r="AC5" s="15">
        <v>1685.2103999999999</v>
      </c>
      <c r="AD5" s="15">
        <v>1762.0740000000001</v>
      </c>
      <c r="AE5" s="15">
        <v>1844.8560000000002</v>
      </c>
    </row>
    <row r="6" spans="1:39" ht="18.75">
      <c r="A6" s="39"/>
      <c r="B6" s="2" t="s">
        <v>551</v>
      </c>
      <c r="C6" s="46">
        <f>+P4</f>
        <v>300</v>
      </c>
      <c r="D6" s="46"/>
      <c r="E6" s="46"/>
      <c r="F6" s="39"/>
      <c r="G6" s="39"/>
      <c r="I6" s="25">
        <v>2</v>
      </c>
      <c r="J6" s="26" t="s">
        <v>16</v>
      </c>
      <c r="K6" s="27">
        <v>4</v>
      </c>
      <c r="L6" s="28">
        <v>24</v>
      </c>
      <c r="M6" s="30"/>
      <c r="O6" s="10" t="s">
        <v>30</v>
      </c>
      <c r="P6" s="3">
        <f>VLOOKUP(P3,R5:T580,3,0)</f>
        <v>3</v>
      </c>
      <c r="Q6" s="4"/>
      <c r="R6" s="21" t="s">
        <v>2</v>
      </c>
      <c r="S6" s="5">
        <v>331.96</v>
      </c>
      <c r="T6">
        <v>3</v>
      </c>
      <c r="U6" t="s">
        <v>547</v>
      </c>
      <c r="W6" s="35">
        <v>2</v>
      </c>
      <c r="X6" s="15">
        <v>1430.9460000000001</v>
      </c>
      <c r="Y6" s="15">
        <v>1537.38</v>
      </c>
      <c r="Z6" s="15">
        <v>1614.2544000000003</v>
      </c>
      <c r="AA6" s="15">
        <v>1661.5584000000001</v>
      </c>
      <c r="AB6" s="15">
        <v>1744.3404</v>
      </c>
      <c r="AC6" s="15">
        <v>1821.2040000000002</v>
      </c>
      <c r="AD6" s="15">
        <v>1915.8120000000001</v>
      </c>
      <c r="AE6" s="15">
        <v>2010.42</v>
      </c>
    </row>
    <row r="7" spans="1:39" ht="18.75">
      <c r="A7" s="39"/>
      <c r="B7" s="2" t="s">
        <v>550</v>
      </c>
      <c r="C7" s="47">
        <f ca="1">IF(J1&gt;=M1,"Por favor",P9)</f>
        <v>546361.20000000007</v>
      </c>
      <c r="D7" s="47"/>
      <c r="E7" s="47"/>
      <c r="F7" s="39"/>
      <c r="G7" s="39"/>
      <c r="I7" s="25">
        <v>3</v>
      </c>
      <c r="J7" s="26" t="s">
        <v>17</v>
      </c>
      <c r="K7" s="27">
        <v>5</v>
      </c>
      <c r="L7" s="28">
        <v>36</v>
      </c>
      <c r="M7" s="30"/>
      <c r="O7" s="10" t="s">
        <v>34</v>
      </c>
      <c r="P7" s="3">
        <f>+VLOOKUP(C4,J4:L11,2,0)</f>
        <v>5</v>
      </c>
      <c r="Q7" s="4"/>
      <c r="R7" s="21" t="s">
        <v>3</v>
      </c>
      <c r="S7" s="5">
        <v>333.07</v>
      </c>
      <c r="T7">
        <v>3</v>
      </c>
      <c r="U7" t="s">
        <v>547</v>
      </c>
      <c r="W7" s="35">
        <v>3</v>
      </c>
      <c r="X7" s="15">
        <v>1478.25</v>
      </c>
      <c r="Y7" s="15">
        <v>1637.9064000000001</v>
      </c>
      <c r="Z7" s="15">
        <v>1732.5144000000003</v>
      </c>
      <c r="AA7" s="15">
        <v>1821.2040000000002</v>
      </c>
      <c r="AB7" s="15">
        <v>1915.8120000000001</v>
      </c>
      <c r="AC7" s="15">
        <v>2010.42</v>
      </c>
      <c r="AD7" s="15">
        <v>2099.1203999999998</v>
      </c>
      <c r="AE7" s="15">
        <v>2199.636</v>
      </c>
    </row>
    <row r="8" spans="1:39" ht="18.75">
      <c r="A8" s="39"/>
      <c r="B8" s="2" t="s">
        <v>549</v>
      </c>
      <c r="C8" s="47">
        <f ca="1">IF(J1&gt;=M1,"Solicita",P10)</f>
        <v>54636.12000000001</v>
      </c>
      <c r="D8" s="47"/>
      <c r="E8" s="47"/>
      <c r="F8" s="39"/>
      <c r="G8" s="39"/>
      <c r="I8" s="25">
        <v>4</v>
      </c>
      <c r="J8" s="26" t="s">
        <v>18</v>
      </c>
      <c r="K8" s="27">
        <v>6</v>
      </c>
      <c r="L8" s="28">
        <v>48</v>
      </c>
      <c r="M8" s="30"/>
      <c r="O8" s="10" t="s">
        <v>33</v>
      </c>
      <c r="P8" s="11">
        <f>+VLOOKUP(P6,W5:AE11,P7,0)</f>
        <v>1821.2040000000002</v>
      </c>
      <c r="Q8" s="4"/>
      <c r="R8" s="21" t="s">
        <v>4</v>
      </c>
      <c r="S8" s="5">
        <v>334.18</v>
      </c>
      <c r="T8">
        <v>3</v>
      </c>
      <c r="U8" t="s">
        <v>547</v>
      </c>
      <c r="W8" s="35">
        <v>4</v>
      </c>
      <c r="X8" s="15">
        <v>1596.5100000000002</v>
      </c>
      <c r="Y8" s="15">
        <v>1773.9</v>
      </c>
      <c r="Z8" s="15">
        <v>1874.4264000000001</v>
      </c>
      <c r="AA8" s="15">
        <v>1974.9420000000002</v>
      </c>
      <c r="AB8" s="15">
        <v>2069.5500000000002</v>
      </c>
      <c r="AC8" s="15">
        <v>2170.0763999999999</v>
      </c>
      <c r="AD8" s="15">
        <v>2270.5920000000001</v>
      </c>
      <c r="AE8" s="15">
        <v>2371.1184000000003</v>
      </c>
    </row>
    <row r="9" spans="1:39" ht="17.25" customHeight="1">
      <c r="A9" s="39"/>
      <c r="B9" s="2" t="s">
        <v>23</v>
      </c>
      <c r="C9" s="47">
        <f ca="1">IF(J1&gt;=M1,"Actualización",P12)</f>
        <v>13659.030000000002</v>
      </c>
      <c r="D9" s="47"/>
      <c r="E9" s="47"/>
      <c r="F9" s="39"/>
      <c r="G9" s="39"/>
      <c r="I9" s="25">
        <v>5</v>
      </c>
      <c r="J9" s="26" t="s">
        <v>19</v>
      </c>
      <c r="K9" s="27">
        <v>7</v>
      </c>
      <c r="L9" s="28">
        <v>60</v>
      </c>
      <c r="M9" s="30"/>
      <c r="O9" s="10" t="s">
        <v>12</v>
      </c>
      <c r="P9" s="11">
        <f>IF(P11&lt;&gt;"","VEND / BLOQ",P4*P8)</f>
        <v>546361.20000000007</v>
      </c>
      <c r="R9" s="21" t="s">
        <v>5</v>
      </c>
      <c r="S9" s="5">
        <v>335.29</v>
      </c>
      <c r="T9">
        <v>3</v>
      </c>
      <c r="U9" t="s">
        <v>547</v>
      </c>
      <c r="W9" s="35">
        <v>5</v>
      </c>
      <c r="X9" s="15">
        <v>1732.5144000000003</v>
      </c>
      <c r="Y9" s="15">
        <v>1732.5144000000003</v>
      </c>
      <c r="Z9" s="15">
        <v>1732.5144000000003</v>
      </c>
      <c r="AA9" s="15">
        <v>1732.5144000000003</v>
      </c>
      <c r="AB9" s="15">
        <v>1915.8120000000001</v>
      </c>
      <c r="AC9" s="15">
        <v>1915.8120000000001</v>
      </c>
      <c r="AD9" s="15">
        <v>2099.1203999999998</v>
      </c>
      <c r="AE9" s="15">
        <v>2099.1203999999998</v>
      </c>
    </row>
    <row r="10" spans="1:39">
      <c r="A10" s="39"/>
      <c r="B10" s="39"/>
      <c r="C10" s="39"/>
      <c r="D10" s="39"/>
      <c r="E10" s="39"/>
      <c r="F10" s="39"/>
      <c r="G10" s="39"/>
      <c r="I10" s="25">
        <v>6</v>
      </c>
      <c r="J10" s="26" t="s">
        <v>20</v>
      </c>
      <c r="K10" s="27">
        <v>8</v>
      </c>
      <c r="L10" s="28">
        <v>72</v>
      </c>
      <c r="M10" s="30"/>
      <c r="O10" s="10" t="s">
        <v>13</v>
      </c>
      <c r="P10" s="11">
        <f>IF(P5&lt;&gt;0,P9*0.1,"")</f>
        <v>54636.12000000001</v>
      </c>
      <c r="Q10" s="4"/>
      <c r="R10" s="21" t="s">
        <v>6</v>
      </c>
      <c r="S10" s="5">
        <v>336.41</v>
      </c>
      <c r="T10">
        <v>3</v>
      </c>
      <c r="U10" t="s">
        <v>547</v>
      </c>
      <c r="W10" s="35">
        <v>6</v>
      </c>
      <c r="X10" s="24">
        <v>1874.4264000000001</v>
      </c>
      <c r="Y10" s="24">
        <v>1874.4264000000001</v>
      </c>
      <c r="Z10" s="24">
        <v>1874.4264000000001</v>
      </c>
      <c r="AA10" s="24">
        <v>1874.4264000000001</v>
      </c>
      <c r="AB10" s="15">
        <v>2057.7240000000002</v>
      </c>
      <c r="AC10" s="15">
        <v>2057.7240000000002</v>
      </c>
      <c r="AD10" s="15">
        <v>2270.5920000000001</v>
      </c>
      <c r="AE10" s="15">
        <v>2270.5920000000001</v>
      </c>
    </row>
    <row r="11" spans="1:39">
      <c r="A11" s="39"/>
      <c r="B11" s="39"/>
      <c r="C11" s="39"/>
      <c r="D11" s="39"/>
      <c r="E11" s="39"/>
      <c r="F11" s="39"/>
      <c r="G11" s="39"/>
      <c r="I11" s="25">
        <v>7</v>
      </c>
      <c r="J11" s="31" t="s">
        <v>21</v>
      </c>
      <c r="K11" s="29">
        <v>9</v>
      </c>
      <c r="L11" s="32">
        <v>84</v>
      </c>
      <c r="M11" s="30"/>
      <c r="O11" s="10" t="s">
        <v>46</v>
      </c>
      <c r="P11" s="3" t="str">
        <f>IF(VLOOKUP(P3,R4:U580,4,0)="","",VLOOKUP(P3,R4:U580,4,0))</f>
        <v/>
      </c>
      <c r="Q11" s="1"/>
      <c r="R11" s="21" t="s">
        <v>7</v>
      </c>
      <c r="S11" s="5">
        <v>337.52</v>
      </c>
      <c r="T11">
        <v>3</v>
      </c>
      <c r="U11" t="s">
        <v>547</v>
      </c>
      <c r="W11" s="38">
        <v>7</v>
      </c>
      <c r="X11" s="15">
        <v>1637.9064000000001</v>
      </c>
      <c r="Y11" s="15">
        <v>1637.9064000000001</v>
      </c>
      <c r="Z11" s="15">
        <v>1637.9064000000001</v>
      </c>
      <c r="AA11" s="15">
        <v>1637.9064000000001</v>
      </c>
      <c r="AB11" s="15">
        <v>1809.3779999999999</v>
      </c>
      <c r="AC11" s="15">
        <v>1809.3779999999999</v>
      </c>
      <c r="AD11" s="15">
        <v>1897.5600000000002</v>
      </c>
      <c r="AE11" s="15">
        <v>1897.5600000000002</v>
      </c>
    </row>
    <row r="12" spans="1:39">
      <c r="A12" s="39"/>
      <c r="B12" s="39"/>
      <c r="C12" s="39"/>
      <c r="D12" s="39"/>
      <c r="E12" s="39"/>
      <c r="F12" s="39"/>
      <c r="G12" s="39"/>
      <c r="I12" s="25">
        <v>8</v>
      </c>
      <c r="J12" s="30"/>
      <c r="K12" s="30"/>
      <c r="L12" s="30"/>
      <c r="M12" s="30"/>
      <c r="O12" s="10" t="s">
        <v>35</v>
      </c>
      <c r="P12" s="11">
        <f>IF(P5&lt;&gt;0,(P9-P10)/P5,"")</f>
        <v>13659.030000000002</v>
      </c>
      <c r="Q12" s="1"/>
      <c r="R12" s="21" t="s">
        <v>8</v>
      </c>
      <c r="S12" s="23">
        <v>473.36</v>
      </c>
      <c r="T12">
        <v>3</v>
      </c>
      <c r="U12" t="s">
        <v>547</v>
      </c>
      <c r="W12" s="36"/>
      <c r="X12" s="15">
        <v>1040</v>
      </c>
      <c r="Y12" s="15">
        <v>1150</v>
      </c>
      <c r="Z12" s="15">
        <v>1220</v>
      </c>
      <c r="AA12" s="15">
        <v>1285</v>
      </c>
      <c r="AB12" s="37"/>
      <c r="AC12" s="37"/>
      <c r="AD12" s="37"/>
      <c r="AE12" s="37"/>
    </row>
    <row r="13" spans="1:39">
      <c r="A13" s="39"/>
      <c r="B13" s="39"/>
      <c r="C13" s="39"/>
      <c r="D13" s="39"/>
      <c r="E13" s="39"/>
      <c r="F13" s="39"/>
      <c r="G13" s="39"/>
      <c r="I13" s="33">
        <v>9</v>
      </c>
      <c r="J13" s="30"/>
      <c r="K13" s="30"/>
      <c r="L13" s="30"/>
      <c r="M13" s="30"/>
      <c r="P13" s="1"/>
      <c r="Q13" s="1"/>
      <c r="R13" s="21" t="s">
        <v>9</v>
      </c>
      <c r="S13" s="23">
        <v>514.72</v>
      </c>
      <c r="T13">
        <v>4</v>
      </c>
      <c r="U13" t="s">
        <v>547</v>
      </c>
      <c r="W13" s="36"/>
      <c r="X13" s="37">
        <f>+X5*300</f>
        <v>420415.92000000004</v>
      </c>
      <c r="Y13" s="37">
        <f t="shared" ref="Y13:Z13" si="0">+Y5*300</f>
        <v>434607.12</v>
      </c>
      <c r="Z13" s="37">
        <f t="shared" si="0"/>
        <v>448798.32000000007</v>
      </c>
      <c r="AA13" s="37">
        <f>300*AA5</f>
        <v>462989.52</v>
      </c>
      <c r="AB13" s="37">
        <f>+AA6*300</f>
        <v>498467.52</v>
      </c>
      <c r="AC13" s="37">
        <f>+AA7*300</f>
        <v>546361.20000000007</v>
      </c>
      <c r="AD13" s="37">
        <f>+AA8*300</f>
        <v>592482.60000000009</v>
      </c>
      <c r="AE13" s="37"/>
    </row>
    <row r="14" spans="1:39">
      <c r="A14" s="39"/>
      <c r="B14" s="39"/>
      <c r="C14" s="39"/>
      <c r="D14" s="39"/>
      <c r="E14" s="39"/>
      <c r="F14" s="39"/>
      <c r="G14" s="39"/>
      <c r="I14" s="1"/>
      <c r="P14" s="1"/>
      <c r="Q14" s="1"/>
      <c r="R14" s="22" t="s">
        <v>10</v>
      </c>
      <c r="S14" s="23">
        <v>269.98</v>
      </c>
      <c r="T14">
        <v>6</v>
      </c>
      <c r="W14" s="36"/>
      <c r="X14" s="37">
        <f>+X11*200</f>
        <v>327581.28000000003</v>
      </c>
      <c r="Y14" s="37">
        <f t="shared" ref="Y14:AE14" si="1">+Y11*200</f>
        <v>327581.28000000003</v>
      </c>
      <c r="Z14" s="37">
        <f t="shared" si="1"/>
        <v>327581.28000000003</v>
      </c>
      <c r="AA14" s="37">
        <f t="shared" si="1"/>
        <v>327581.28000000003</v>
      </c>
      <c r="AB14" s="37">
        <f t="shared" si="1"/>
        <v>361875.6</v>
      </c>
      <c r="AC14" s="37">
        <f t="shared" si="1"/>
        <v>361875.6</v>
      </c>
      <c r="AD14" s="37">
        <f t="shared" si="1"/>
        <v>379512.00000000006</v>
      </c>
      <c r="AE14" s="37">
        <f t="shared" si="1"/>
        <v>379512.00000000006</v>
      </c>
      <c r="AF14" s="37"/>
    </row>
    <row r="15" spans="1:39">
      <c r="A15" s="39"/>
      <c r="B15" s="39"/>
      <c r="C15" s="39"/>
      <c r="D15" s="39"/>
      <c r="E15" s="39"/>
      <c r="F15" s="39"/>
      <c r="G15" s="39"/>
      <c r="I15" s="1"/>
      <c r="P15" s="1"/>
      <c r="Q15" s="1"/>
      <c r="R15" s="21" t="s">
        <v>38</v>
      </c>
      <c r="S15" s="23">
        <v>248.03</v>
      </c>
      <c r="T15">
        <v>5</v>
      </c>
      <c r="W15" s="36"/>
      <c r="X15" s="37"/>
      <c r="Y15" s="37"/>
      <c r="Z15" s="37"/>
      <c r="AA15" s="37"/>
      <c r="AB15" s="37"/>
      <c r="AC15" s="37"/>
      <c r="AD15" s="37"/>
      <c r="AE15" s="37"/>
    </row>
    <row r="16" spans="1:39">
      <c r="A16" s="39"/>
      <c r="B16" s="39"/>
      <c r="C16" s="39"/>
      <c r="D16" s="39"/>
      <c r="E16" s="39"/>
      <c r="F16" s="39"/>
      <c r="G16" s="39"/>
      <c r="I16" s="1"/>
      <c r="P16" s="1"/>
      <c r="Q16" s="1"/>
      <c r="R16" s="21" t="s">
        <v>39</v>
      </c>
      <c r="S16" s="23">
        <v>200</v>
      </c>
      <c r="T16">
        <v>5</v>
      </c>
      <c r="W16" s="36">
        <v>200</v>
      </c>
      <c r="X16" s="37">
        <f t="shared" ref="X16:AE16" si="2">+$W16*X9</f>
        <v>346502.88000000006</v>
      </c>
      <c r="Y16" s="37">
        <f t="shared" si="2"/>
        <v>346502.88000000006</v>
      </c>
      <c r="Z16" s="37">
        <f t="shared" si="2"/>
        <v>346502.88000000006</v>
      </c>
      <c r="AA16" s="37">
        <f t="shared" si="2"/>
        <v>346502.88000000006</v>
      </c>
      <c r="AB16" s="37">
        <f t="shared" si="2"/>
        <v>383162.4</v>
      </c>
      <c r="AC16" s="37">
        <f t="shared" si="2"/>
        <v>383162.4</v>
      </c>
      <c r="AD16" s="37">
        <f t="shared" si="2"/>
        <v>419824.07999999996</v>
      </c>
      <c r="AE16" s="37">
        <f t="shared" si="2"/>
        <v>419824.07999999996</v>
      </c>
      <c r="AF16" s="37"/>
      <c r="AG16" s="37"/>
      <c r="AH16" s="37"/>
      <c r="AI16" s="37"/>
      <c r="AJ16" s="37"/>
      <c r="AK16" s="37"/>
      <c r="AL16" s="37"/>
      <c r="AM16" s="37"/>
    </row>
    <row r="17" spans="1:31">
      <c r="A17" s="39"/>
      <c r="B17" s="39"/>
      <c r="C17" s="39"/>
      <c r="D17" s="39"/>
      <c r="E17" s="39"/>
      <c r="F17" s="39"/>
      <c r="G17" s="39"/>
      <c r="I17" s="1"/>
      <c r="P17" s="1"/>
      <c r="Q17" s="1"/>
      <c r="R17" s="21" t="s">
        <v>40</v>
      </c>
      <c r="S17" s="23">
        <v>200</v>
      </c>
      <c r="T17">
        <v>5</v>
      </c>
      <c r="W17" s="36">
        <v>200</v>
      </c>
      <c r="X17" s="37">
        <f t="shared" ref="X17:AE17" si="3">+$W17*X10</f>
        <v>374885.28</v>
      </c>
      <c r="Y17" s="37">
        <f t="shared" si="3"/>
        <v>374885.28</v>
      </c>
      <c r="Z17" s="37">
        <f t="shared" si="3"/>
        <v>374885.28</v>
      </c>
      <c r="AA17" s="37">
        <f t="shared" si="3"/>
        <v>374885.28</v>
      </c>
      <c r="AB17" s="37">
        <f t="shared" si="3"/>
        <v>411544.80000000005</v>
      </c>
      <c r="AC17" s="37">
        <f t="shared" si="3"/>
        <v>411544.80000000005</v>
      </c>
      <c r="AD17" s="37">
        <f t="shared" si="3"/>
        <v>454118.40000000002</v>
      </c>
      <c r="AE17" s="37">
        <f t="shared" si="3"/>
        <v>454118.40000000002</v>
      </c>
    </row>
    <row r="18" spans="1:31">
      <c r="A18" s="39"/>
      <c r="B18" s="39"/>
      <c r="C18" s="39"/>
      <c r="D18" s="39"/>
      <c r="E18" s="39"/>
      <c r="F18" s="39"/>
      <c r="G18" s="39"/>
      <c r="P18" s="1"/>
      <c r="Q18" s="1"/>
      <c r="R18" s="21" t="s">
        <v>41</v>
      </c>
      <c r="S18" s="23">
        <v>200</v>
      </c>
      <c r="T18">
        <v>5</v>
      </c>
    </row>
    <row r="19" spans="1:31">
      <c r="A19" s="39"/>
      <c r="B19" s="39"/>
      <c r="C19" s="39"/>
      <c r="D19" s="39"/>
      <c r="E19" s="39"/>
      <c r="F19" s="39"/>
      <c r="G19" s="39"/>
      <c r="I19" s="1">
        <v>36</v>
      </c>
      <c r="J19">
        <v>1562.79</v>
      </c>
      <c r="P19" s="1"/>
      <c r="Q19" s="1"/>
      <c r="R19" s="21" t="s">
        <v>42</v>
      </c>
      <c r="S19" s="23">
        <v>200</v>
      </c>
      <c r="T19">
        <v>5</v>
      </c>
      <c r="W19" s="36">
        <v>300</v>
      </c>
      <c r="X19" s="37">
        <f>+$W19*X5</f>
        <v>420415.92000000004</v>
      </c>
      <c r="Y19" s="37">
        <f t="shared" ref="Y19:AE19" si="4">+$W19*Y5</f>
        <v>434607.12</v>
      </c>
      <c r="Z19" s="37">
        <f t="shared" si="4"/>
        <v>448798.32000000007</v>
      </c>
      <c r="AA19" s="37">
        <f t="shared" si="4"/>
        <v>462989.52</v>
      </c>
      <c r="AB19" s="37">
        <f t="shared" si="4"/>
        <v>480728.52000000008</v>
      </c>
      <c r="AC19" s="37">
        <f t="shared" si="4"/>
        <v>505563.12</v>
      </c>
      <c r="AD19" s="37">
        <f t="shared" si="4"/>
        <v>528622.20000000007</v>
      </c>
      <c r="AE19" s="37">
        <f t="shared" si="4"/>
        <v>553456.80000000005</v>
      </c>
    </row>
    <row r="20" spans="1:31">
      <c r="A20" s="39"/>
      <c r="B20" s="39"/>
      <c r="C20" s="39"/>
      <c r="D20" s="39"/>
      <c r="E20" s="39"/>
      <c r="F20" s="39"/>
      <c r="G20" s="39"/>
      <c r="I20" s="5">
        <f>+C6</f>
        <v>300</v>
      </c>
      <c r="J20">
        <f>+J19*I20</f>
        <v>468837</v>
      </c>
      <c r="K20">
        <f>+J20*0.1</f>
        <v>46883.700000000004</v>
      </c>
      <c r="L20">
        <f>+(J20-K20)/I19</f>
        <v>11720.924999999999</v>
      </c>
      <c r="P20" s="1"/>
      <c r="Q20" s="1"/>
      <c r="R20" s="21" t="s">
        <v>43</v>
      </c>
      <c r="S20" s="5">
        <v>320</v>
      </c>
      <c r="T20">
        <v>4</v>
      </c>
      <c r="W20" s="36">
        <v>300</v>
      </c>
      <c r="X20" s="37">
        <f t="shared" ref="X20:AE20" si="5">+$W20*X6</f>
        <v>429283.80000000005</v>
      </c>
      <c r="Y20" s="37">
        <f t="shared" si="5"/>
        <v>461214.00000000006</v>
      </c>
      <c r="Z20" s="37">
        <f t="shared" si="5"/>
        <v>484276.32000000007</v>
      </c>
      <c r="AA20" s="37">
        <f t="shared" si="5"/>
        <v>498467.52</v>
      </c>
      <c r="AB20" s="37">
        <f t="shared" si="5"/>
        <v>523302.12</v>
      </c>
      <c r="AC20" s="37">
        <f t="shared" si="5"/>
        <v>546361.20000000007</v>
      </c>
      <c r="AD20" s="37">
        <f t="shared" si="5"/>
        <v>574743.60000000009</v>
      </c>
      <c r="AE20" s="37">
        <f t="shared" si="5"/>
        <v>603126</v>
      </c>
    </row>
    <row r="21" spans="1:31">
      <c r="P21" s="1"/>
      <c r="Q21" s="1"/>
      <c r="R21" s="21" t="s">
        <v>44</v>
      </c>
      <c r="S21" s="5">
        <v>320</v>
      </c>
      <c r="T21">
        <v>3</v>
      </c>
      <c r="W21" s="36">
        <v>300</v>
      </c>
      <c r="X21" s="37">
        <f t="shared" ref="X21:AE21" si="6">+$W21*X7</f>
        <v>443475</v>
      </c>
      <c r="Y21" s="37">
        <f t="shared" si="6"/>
        <v>491371.92000000004</v>
      </c>
      <c r="Z21" s="37">
        <f t="shared" si="6"/>
        <v>519754.32000000007</v>
      </c>
      <c r="AA21" s="37">
        <f t="shared" si="6"/>
        <v>546361.20000000007</v>
      </c>
      <c r="AB21" s="37">
        <f t="shared" si="6"/>
        <v>574743.60000000009</v>
      </c>
      <c r="AC21" s="37">
        <f t="shared" si="6"/>
        <v>603126</v>
      </c>
      <c r="AD21" s="37">
        <f t="shared" si="6"/>
        <v>629736.11999999988</v>
      </c>
      <c r="AE21" s="37">
        <f t="shared" si="6"/>
        <v>659890.80000000005</v>
      </c>
    </row>
    <row r="22" spans="1:31" ht="18.75">
      <c r="I22" s="46" t="s">
        <v>588</v>
      </c>
      <c r="J22" s="46"/>
      <c r="K22" s="46"/>
      <c r="P22" s="1"/>
      <c r="Q22" s="1"/>
      <c r="R22" s="21" t="s">
        <v>45</v>
      </c>
      <c r="S22" s="5">
        <v>320</v>
      </c>
      <c r="T22">
        <v>3</v>
      </c>
      <c r="W22" s="36">
        <v>300</v>
      </c>
      <c r="X22" s="37">
        <f t="shared" ref="X22:AE22" si="7">+$W22*X8</f>
        <v>478953.00000000006</v>
      </c>
      <c r="Y22" s="37">
        <f t="shared" si="7"/>
        <v>532170</v>
      </c>
      <c r="Z22" s="37">
        <f t="shared" si="7"/>
        <v>562327.92000000004</v>
      </c>
      <c r="AA22" s="37">
        <f t="shared" si="7"/>
        <v>592482.60000000009</v>
      </c>
      <c r="AB22" s="37">
        <f t="shared" si="7"/>
        <v>620865</v>
      </c>
      <c r="AC22" s="37">
        <f t="shared" si="7"/>
        <v>651022.91999999993</v>
      </c>
      <c r="AD22" s="37">
        <f t="shared" si="7"/>
        <v>681177.59999999998</v>
      </c>
      <c r="AE22" s="37">
        <f t="shared" si="7"/>
        <v>711335.52000000014</v>
      </c>
    </row>
    <row r="23" spans="1:31">
      <c r="R23" s="21" t="s">
        <v>59</v>
      </c>
      <c r="S23" s="5">
        <v>320</v>
      </c>
      <c r="T23">
        <v>4</v>
      </c>
      <c r="W23" s="36">
        <v>300</v>
      </c>
      <c r="X23" s="37">
        <f t="shared" ref="X23:AE23" si="8">+$W23*X9</f>
        <v>519754.32000000007</v>
      </c>
      <c r="Y23" s="37">
        <f t="shared" si="8"/>
        <v>519754.32000000007</v>
      </c>
      <c r="Z23" s="37">
        <f t="shared" si="8"/>
        <v>519754.32000000007</v>
      </c>
      <c r="AA23" s="37">
        <f t="shared" si="8"/>
        <v>519754.32000000007</v>
      </c>
      <c r="AB23" s="37">
        <f t="shared" si="8"/>
        <v>574743.60000000009</v>
      </c>
      <c r="AC23" s="37">
        <f t="shared" si="8"/>
        <v>574743.60000000009</v>
      </c>
      <c r="AD23" s="37">
        <f t="shared" si="8"/>
        <v>629736.11999999988</v>
      </c>
      <c r="AE23" s="37">
        <f t="shared" si="8"/>
        <v>629736.11999999988</v>
      </c>
    </row>
    <row r="24" spans="1:31">
      <c r="R24" s="21" t="s">
        <v>60</v>
      </c>
      <c r="S24" s="5">
        <v>200</v>
      </c>
      <c r="T24">
        <v>5</v>
      </c>
      <c r="W24" s="36">
        <v>300</v>
      </c>
      <c r="X24" s="37">
        <f t="shared" ref="X24:AE24" si="9">+$W24*X10</f>
        <v>562327.92000000004</v>
      </c>
      <c r="Y24" s="37">
        <f t="shared" si="9"/>
        <v>562327.92000000004</v>
      </c>
      <c r="Z24" s="37">
        <f t="shared" si="9"/>
        <v>562327.92000000004</v>
      </c>
      <c r="AA24" s="37">
        <f t="shared" si="9"/>
        <v>562327.92000000004</v>
      </c>
      <c r="AB24" s="37">
        <f t="shared" si="9"/>
        <v>617317.20000000007</v>
      </c>
      <c r="AC24" s="37">
        <f t="shared" si="9"/>
        <v>617317.20000000007</v>
      </c>
      <c r="AD24" s="37">
        <f t="shared" si="9"/>
        <v>681177.59999999998</v>
      </c>
      <c r="AE24" s="37">
        <f t="shared" si="9"/>
        <v>681177.59999999998</v>
      </c>
    </row>
    <row r="25" spans="1:31">
      <c r="R25" s="21" t="s">
        <v>61</v>
      </c>
      <c r="S25" s="5">
        <v>200</v>
      </c>
      <c r="T25">
        <v>5</v>
      </c>
    </row>
    <row r="26" spans="1:31">
      <c r="R26" s="21" t="s">
        <v>62</v>
      </c>
      <c r="S26" s="5">
        <v>200</v>
      </c>
      <c r="T26">
        <v>5</v>
      </c>
    </row>
    <row r="27" spans="1:31">
      <c r="R27" s="21" t="s">
        <v>63</v>
      </c>
      <c r="S27" s="5">
        <v>200</v>
      </c>
      <c r="T27">
        <v>5</v>
      </c>
    </row>
    <row r="28" spans="1:31">
      <c r="R28" s="21" t="s">
        <v>64</v>
      </c>
      <c r="S28" s="23">
        <v>248.33</v>
      </c>
      <c r="T28">
        <v>5</v>
      </c>
    </row>
    <row r="29" spans="1:31">
      <c r="R29" s="21" t="s">
        <v>65</v>
      </c>
      <c r="S29" s="23">
        <v>270.88</v>
      </c>
      <c r="T29">
        <v>6</v>
      </c>
    </row>
    <row r="30" spans="1:31">
      <c r="R30" s="21" t="s">
        <v>66</v>
      </c>
      <c r="S30" s="23">
        <v>272.62</v>
      </c>
      <c r="T30">
        <v>6</v>
      </c>
    </row>
    <row r="31" spans="1:31">
      <c r="R31" s="21" t="s">
        <v>67</v>
      </c>
      <c r="S31" s="23">
        <v>248.33</v>
      </c>
      <c r="T31">
        <v>5</v>
      </c>
    </row>
    <row r="32" spans="1:31">
      <c r="R32" s="21" t="s">
        <v>68</v>
      </c>
      <c r="S32" s="23">
        <v>200</v>
      </c>
      <c r="T32">
        <v>5</v>
      </c>
      <c r="U32" t="s">
        <v>548</v>
      </c>
    </row>
    <row r="33" spans="18:21">
      <c r="R33" s="21" t="s">
        <v>69</v>
      </c>
      <c r="S33" s="23">
        <v>200</v>
      </c>
      <c r="T33">
        <v>5</v>
      </c>
    </row>
    <row r="34" spans="18:21">
      <c r="R34" s="21" t="s">
        <v>70</v>
      </c>
      <c r="S34" s="23">
        <v>200</v>
      </c>
      <c r="T34">
        <v>5</v>
      </c>
    </row>
    <row r="35" spans="18:21">
      <c r="R35" s="21" t="s">
        <v>71</v>
      </c>
      <c r="S35" s="23">
        <v>200</v>
      </c>
      <c r="T35">
        <v>5</v>
      </c>
    </row>
    <row r="36" spans="18:21">
      <c r="R36" s="21" t="s">
        <v>72</v>
      </c>
      <c r="S36" s="5">
        <v>320</v>
      </c>
      <c r="T36">
        <v>4</v>
      </c>
    </row>
    <row r="37" spans="18:21">
      <c r="R37" s="21" t="s">
        <v>73</v>
      </c>
      <c r="S37" s="5">
        <v>320</v>
      </c>
      <c r="T37">
        <v>3</v>
      </c>
    </row>
    <row r="38" spans="18:21">
      <c r="R38" s="21" t="s">
        <v>74</v>
      </c>
      <c r="S38" s="5">
        <v>320</v>
      </c>
      <c r="T38">
        <v>3</v>
      </c>
    </row>
    <row r="39" spans="18:21">
      <c r="R39" s="21" t="s">
        <v>75</v>
      </c>
      <c r="S39" s="5">
        <v>320</v>
      </c>
      <c r="T39">
        <v>4</v>
      </c>
    </row>
    <row r="40" spans="18:21">
      <c r="R40" s="21" t="s">
        <v>76</v>
      </c>
      <c r="S40" s="5">
        <v>200</v>
      </c>
      <c r="T40">
        <v>5</v>
      </c>
    </row>
    <row r="41" spans="18:21">
      <c r="R41" s="21" t="s">
        <v>77</v>
      </c>
      <c r="S41" s="5">
        <v>200</v>
      </c>
      <c r="T41">
        <v>5</v>
      </c>
    </row>
    <row r="42" spans="18:21">
      <c r="R42" s="21" t="s">
        <v>78</v>
      </c>
      <c r="S42" s="5">
        <v>200</v>
      </c>
      <c r="T42">
        <v>5</v>
      </c>
    </row>
    <row r="43" spans="18:21">
      <c r="R43" s="21" t="s">
        <v>79</v>
      </c>
      <c r="S43" s="5">
        <v>200</v>
      </c>
      <c r="T43">
        <v>5</v>
      </c>
    </row>
    <row r="44" spans="18:21">
      <c r="R44" s="21" t="s">
        <v>80</v>
      </c>
      <c r="S44" s="23">
        <v>248.62</v>
      </c>
      <c r="T44">
        <v>5</v>
      </c>
    </row>
    <row r="45" spans="18:21">
      <c r="R45" s="21" t="s">
        <v>81</v>
      </c>
      <c r="S45" s="23">
        <v>273.55</v>
      </c>
      <c r="T45">
        <v>6</v>
      </c>
    </row>
    <row r="46" spans="18:21">
      <c r="R46" s="22" t="s">
        <v>82</v>
      </c>
      <c r="S46" s="23">
        <v>275.27999999999997</v>
      </c>
      <c r="T46">
        <v>6</v>
      </c>
      <c r="U46" t="s">
        <v>589</v>
      </c>
    </row>
    <row r="47" spans="18:21">
      <c r="R47" s="21" t="s">
        <v>83</v>
      </c>
      <c r="S47" s="23">
        <v>248.62</v>
      </c>
      <c r="T47">
        <v>5</v>
      </c>
    </row>
    <row r="48" spans="18:21">
      <c r="R48" s="22" t="s">
        <v>84</v>
      </c>
      <c r="S48" s="23">
        <v>200</v>
      </c>
      <c r="T48">
        <v>5</v>
      </c>
    </row>
    <row r="49" spans="18:21">
      <c r="R49" s="21" t="s">
        <v>85</v>
      </c>
      <c r="S49" s="23">
        <v>200</v>
      </c>
      <c r="T49">
        <v>5</v>
      </c>
    </row>
    <row r="50" spans="18:21">
      <c r="R50" s="22" t="s">
        <v>86</v>
      </c>
      <c r="S50" s="23">
        <v>200</v>
      </c>
      <c r="T50">
        <v>5</v>
      </c>
    </row>
    <row r="51" spans="18:21">
      <c r="R51" s="21" t="s">
        <v>87</v>
      </c>
      <c r="S51" s="23">
        <v>200</v>
      </c>
      <c r="T51">
        <v>5</v>
      </c>
    </row>
    <row r="52" spans="18:21">
      <c r="R52" s="22" t="s">
        <v>88</v>
      </c>
      <c r="S52" s="23">
        <v>320</v>
      </c>
      <c r="T52">
        <v>4</v>
      </c>
    </row>
    <row r="53" spans="18:21">
      <c r="R53" s="21" t="s">
        <v>89</v>
      </c>
      <c r="S53" s="23">
        <v>305.70999999999998</v>
      </c>
      <c r="T53">
        <v>3</v>
      </c>
    </row>
    <row r="54" spans="18:21">
      <c r="R54" s="22" t="s">
        <v>90</v>
      </c>
      <c r="S54" s="23">
        <v>329.14</v>
      </c>
      <c r="T54">
        <v>3</v>
      </c>
    </row>
    <row r="55" spans="18:21">
      <c r="R55" s="21" t="s">
        <v>91</v>
      </c>
      <c r="S55" s="23">
        <v>310.14</v>
      </c>
      <c r="T55">
        <v>4</v>
      </c>
      <c r="U55" t="s">
        <v>548</v>
      </c>
    </row>
    <row r="56" spans="18:21">
      <c r="R56" s="21" t="s">
        <v>92</v>
      </c>
      <c r="S56" s="23">
        <v>250</v>
      </c>
      <c r="T56">
        <v>5</v>
      </c>
    </row>
    <row r="57" spans="18:21">
      <c r="R57" s="22" t="s">
        <v>93</v>
      </c>
      <c r="S57" s="23">
        <v>250</v>
      </c>
      <c r="T57">
        <v>5</v>
      </c>
    </row>
    <row r="58" spans="18:21">
      <c r="R58" s="21" t="s">
        <v>94</v>
      </c>
      <c r="S58" s="23">
        <v>250</v>
      </c>
      <c r="T58">
        <v>5</v>
      </c>
    </row>
    <row r="59" spans="18:21">
      <c r="R59" s="21" t="s">
        <v>95</v>
      </c>
      <c r="S59" s="23">
        <v>250</v>
      </c>
      <c r="T59">
        <v>5</v>
      </c>
    </row>
    <row r="60" spans="18:21">
      <c r="R60" s="22" t="s">
        <v>96</v>
      </c>
      <c r="S60" s="23">
        <v>311.39999999999998</v>
      </c>
      <c r="T60">
        <v>2</v>
      </c>
    </row>
    <row r="61" spans="18:21">
      <c r="R61" s="21" t="s">
        <v>97</v>
      </c>
      <c r="S61" s="23">
        <v>360.72</v>
      </c>
      <c r="T61">
        <v>3</v>
      </c>
    </row>
    <row r="62" spans="18:21">
      <c r="R62" s="22" t="s">
        <v>98</v>
      </c>
      <c r="S62" s="23">
        <v>260.43</v>
      </c>
      <c r="T62">
        <v>6</v>
      </c>
    </row>
    <row r="63" spans="18:21">
      <c r="R63" s="21" t="s">
        <v>99</v>
      </c>
      <c r="S63" s="23">
        <v>246.72</v>
      </c>
      <c r="T63">
        <v>5</v>
      </c>
    </row>
    <row r="64" spans="18:21">
      <c r="R64" s="22" t="s">
        <v>100</v>
      </c>
      <c r="S64" s="23">
        <v>220</v>
      </c>
      <c r="T64">
        <v>5</v>
      </c>
    </row>
    <row r="65" spans="18:21">
      <c r="R65" s="21" t="s">
        <v>101</v>
      </c>
      <c r="S65" s="23">
        <v>220</v>
      </c>
      <c r="T65">
        <v>5</v>
      </c>
    </row>
    <row r="66" spans="18:21">
      <c r="R66" s="22" t="s">
        <v>102</v>
      </c>
      <c r="S66" s="5">
        <v>220</v>
      </c>
      <c r="T66">
        <v>5</v>
      </c>
    </row>
    <row r="67" spans="18:21">
      <c r="R67" s="21" t="s">
        <v>103</v>
      </c>
      <c r="S67" s="5">
        <v>325</v>
      </c>
      <c r="T67">
        <v>4</v>
      </c>
    </row>
    <row r="68" spans="18:21">
      <c r="R68" s="22" t="s">
        <v>104</v>
      </c>
      <c r="S68" s="5">
        <v>375</v>
      </c>
      <c r="T68">
        <v>3</v>
      </c>
    </row>
    <row r="69" spans="18:21">
      <c r="R69" s="22" t="s">
        <v>105</v>
      </c>
      <c r="S69" s="5">
        <v>320</v>
      </c>
      <c r="T69">
        <v>3</v>
      </c>
    </row>
    <row r="70" spans="18:21">
      <c r="R70" s="21" t="s">
        <v>106</v>
      </c>
      <c r="S70" s="5">
        <v>320</v>
      </c>
      <c r="T70">
        <v>3</v>
      </c>
    </row>
    <row r="71" spans="18:21">
      <c r="R71" s="22" t="s">
        <v>107</v>
      </c>
      <c r="S71" s="5">
        <v>320</v>
      </c>
      <c r="T71">
        <v>4</v>
      </c>
    </row>
    <row r="72" spans="18:21">
      <c r="R72" s="22" t="s">
        <v>108</v>
      </c>
      <c r="S72" s="5">
        <v>322.5</v>
      </c>
      <c r="T72">
        <v>2</v>
      </c>
    </row>
    <row r="73" spans="18:21">
      <c r="R73" s="21" t="s">
        <v>109</v>
      </c>
      <c r="S73" s="5">
        <v>322.5</v>
      </c>
      <c r="T73">
        <v>2</v>
      </c>
    </row>
    <row r="74" spans="18:21">
      <c r="R74" s="22" t="s">
        <v>110</v>
      </c>
      <c r="S74" s="23">
        <v>300</v>
      </c>
      <c r="T74">
        <v>1</v>
      </c>
      <c r="U74" t="s">
        <v>548</v>
      </c>
    </row>
    <row r="75" spans="18:21">
      <c r="R75" s="22" t="s">
        <v>110</v>
      </c>
      <c r="S75" s="23">
        <v>300</v>
      </c>
      <c r="T75">
        <v>1</v>
      </c>
      <c r="U75" t="s">
        <v>548</v>
      </c>
    </row>
    <row r="76" spans="18:21">
      <c r="R76" s="22" t="s">
        <v>111</v>
      </c>
      <c r="S76" s="23">
        <v>388.65</v>
      </c>
      <c r="T76">
        <v>1</v>
      </c>
      <c r="U76" t="s">
        <v>548</v>
      </c>
    </row>
    <row r="77" spans="18:21">
      <c r="R77" s="22" t="s">
        <v>112</v>
      </c>
      <c r="S77" s="23">
        <v>390.93</v>
      </c>
      <c r="T77">
        <v>3</v>
      </c>
      <c r="U77" t="s">
        <v>547</v>
      </c>
    </row>
    <row r="78" spans="18:21">
      <c r="R78" s="22" t="s">
        <v>113</v>
      </c>
      <c r="S78" s="23">
        <v>371.9</v>
      </c>
      <c r="T78">
        <v>3</v>
      </c>
    </row>
    <row r="79" spans="18:21">
      <c r="R79" s="22" t="s">
        <v>114</v>
      </c>
      <c r="S79" s="23">
        <v>368.02</v>
      </c>
      <c r="T79">
        <v>2</v>
      </c>
    </row>
    <row r="80" spans="18:21">
      <c r="R80" s="22" t="s">
        <v>115</v>
      </c>
      <c r="S80" s="23">
        <v>300</v>
      </c>
      <c r="T80">
        <v>2</v>
      </c>
    </row>
    <row r="81" spans="18:21">
      <c r="R81" s="22" t="s">
        <v>116</v>
      </c>
      <c r="S81" s="5">
        <v>300</v>
      </c>
      <c r="T81">
        <v>2</v>
      </c>
    </row>
    <row r="82" spans="18:21">
      <c r="R82" s="22" t="s">
        <v>117</v>
      </c>
      <c r="S82" s="5">
        <v>322.5</v>
      </c>
      <c r="T82">
        <v>2</v>
      </c>
    </row>
    <row r="83" spans="18:21">
      <c r="R83" s="22" t="s">
        <v>118</v>
      </c>
      <c r="S83" s="5">
        <v>322.5</v>
      </c>
      <c r="T83">
        <v>2</v>
      </c>
    </row>
    <row r="84" spans="18:21">
      <c r="R84" s="22" t="s">
        <v>119</v>
      </c>
      <c r="S84" s="5">
        <v>320</v>
      </c>
      <c r="T84">
        <v>4</v>
      </c>
    </row>
    <row r="85" spans="18:21">
      <c r="R85" s="22" t="s">
        <v>120</v>
      </c>
      <c r="S85" s="5">
        <v>320</v>
      </c>
      <c r="T85">
        <v>3</v>
      </c>
    </row>
    <row r="86" spans="18:21">
      <c r="R86" s="22" t="s">
        <v>121</v>
      </c>
      <c r="S86" s="5">
        <v>320</v>
      </c>
      <c r="T86">
        <v>3</v>
      </c>
    </row>
    <row r="87" spans="18:21">
      <c r="R87" s="22" t="s">
        <v>122</v>
      </c>
      <c r="S87" s="5">
        <v>320</v>
      </c>
      <c r="T87">
        <v>3</v>
      </c>
    </row>
    <row r="88" spans="18:21">
      <c r="R88" s="22" t="s">
        <v>123</v>
      </c>
      <c r="S88" s="5">
        <v>421.08</v>
      </c>
      <c r="T88">
        <v>4</v>
      </c>
    </row>
    <row r="89" spans="18:21">
      <c r="R89" s="22" t="s">
        <v>124</v>
      </c>
      <c r="S89" s="5">
        <v>312.61</v>
      </c>
      <c r="T89">
        <v>2</v>
      </c>
    </row>
    <row r="90" spans="18:21">
      <c r="R90" s="22" t="s">
        <v>125</v>
      </c>
      <c r="S90" s="5">
        <v>314.91000000000003</v>
      </c>
      <c r="T90">
        <v>2</v>
      </c>
    </row>
    <row r="91" spans="18:21">
      <c r="R91" s="22" t="s">
        <v>126</v>
      </c>
      <c r="S91" s="5">
        <v>300</v>
      </c>
      <c r="T91">
        <v>2</v>
      </c>
    </row>
    <row r="92" spans="18:21">
      <c r="R92" s="22" t="s">
        <v>127</v>
      </c>
      <c r="S92" s="5">
        <v>300</v>
      </c>
      <c r="T92">
        <v>1</v>
      </c>
      <c r="U92" t="s">
        <v>548</v>
      </c>
    </row>
    <row r="93" spans="18:21">
      <c r="R93" s="22" t="s">
        <v>128</v>
      </c>
      <c r="S93" s="23">
        <v>388</v>
      </c>
      <c r="T93">
        <v>1</v>
      </c>
      <c r="U93" t="s">
        <v>548</v>
      </c>
    </row>
    <row r="94" spans="18:21">
      <c r="R94" s="22" t="s">
        <v>128</v>
      </c>
      <c r="S94" s="23">
        <v>439</v>
      </c>
      <c r="T94">
        <v>1</v>
      </c>
      <c r="U94" t="s">
        <v>548</v>
      </c>
    </row>
    <row r="95" spans="18:21">
      <c r="R95" s="22" t="s">
        <v>129</v>
      </c>
      <c r="S95" s="23">
        <v>540.42999999999995</v>
      </c>
      <c r="T95">
        <v>4</v>
      </c>
    </row>
    <row r="96" spans="18:21">
      <c r="R96" s="22" t="s">
        <v>130</v>
      </c>
      <c r="S96" s="23">
        <v>481.49</v>
      </c>
      <c r="T96">
        <v>3</v>
      </c>
    </row>
    <row r="97" spans="18:21">
      <c r="R97" s="22" t="s">
        <v>131</v>
      </c>
      <c r="S97" s="5">
        <v>392.42</v>
      </c>
      <c r="T97">
        <v>3</v>
      </c>
      <c r="U97" t="s">
        <v>548</v>
      </c>
    </row>
    <row r="98" spans="18:21">
      <c r="R98" s="22" t="s">
        <v>132</v>
      </c>
      <c r="S98" s="5">
        <v>357.71</v>
      </c>
      <c r="T98">
        <v>3</v>
      </c>
    </row>
    <row r="99" spans="18:21">
      <c r="R99" s="22" t="s">
        <v>133</v>
      </c>
      <c r="S99" s="5">
        <v>354</v>
      </c>
      <c r="T99">
        <v>3</v>
      </c>
    </row>
    <row r="100" spans="18:21">
      <c r="R100" s="22" t="s">
        <v>134</v>
      </c>
      <c r="S100" s="5">
        <v>350.17</v>
      </c>
      <c r="T100">
        <v>3</v>
      </c>
    </row>
    <row r="101" spans="18:21">
      <c r="R101" s="22" t="s">
        <v>135</v>
      </c>
      <c r="S101" s="5">
        <v>351</v>
      </c>
      <c r="T101">
        <v>3</v>
      </c>
    </row>
    <row r="102" spans="18:21">
      <c r="R102" s="22" t="s">
        <v>136</v>
      </c>
      <c r="S102" s="5">
        <v>378.76</v>
      </c>
      <c r="T102">
        <v>4</v>
      </c>
    </row>
    <row r="103" spans="18:21">
      <c r="R103" s="22" t="s">
        <v>137</v>
      </c>
      <c r="S103" s="5">
        <v>379.55</v>
      </c>
      <c r="T103">
        <v>4</v>
      </c>
    </row>
    <row r="104" spans="18:21">
      <c r="R104" s="22" t="s">
        <v>138</v>
      </c>
      <c r="S104" s="5">
        <v>380.34</v>
      </c>
      <c r="T104">
        <v>4</v>
      </c>
      <c r="U104" t="s">
        <v>547</v>
      </c>
    </row>
    <row r="105" spans="18:21">
      <c r="R105" s="22" t="s">
        <v>139</v>
      </c>
      <c r="S105" s="5">
        <v>424.05</v>
      </c>
      <c r="T105">
        <v>4</v>
      </c>
      <c r="U105" t="s">
        <v>547</v>
      </c>
    </row>
    <row r="106" spans="18:21">
      <c r="R106" s="22" t="s">
        <v>140</v>
      </c>
      <c r="S106" s="5">
        <v>632.88</v>
      </c>
      <c r="T106">
        <v>4</v>
      </c>
    </row>
    <row r="107" spans="18:21">
      <c r="R107" s="22" t="s">
        <v>141</v>
      </c>
      <c r="S107" s="5">
        <v>1043.49</v>
      </c>
      <c r="T107">
        <v>4</v>
      </c>
      <c r="U107" t="s">
        <v>547</v>
      </c>
    </row>
    <row r="108" spans="18:21">
      <c r="R108" s="22" t="s">
        <v>142</v>
      </c>
      <c r="S108" s="5">
        <v>312</v>
      </c>
      <c r="T108">
        <v>4</v>
      </c>
    </row>
    <row r="109" spans="18:21">
      <c r="R109" s="22" t="s">
        <v>143</v>
      </c>
      <c r="S109" s="5">
        <v>300</v>
      </c>
      <c r="T109">
        <v>4</v>
      </c>
    </row>
    <row r="110" spans="18:21">
      <c r="R110" s="22" t="s">
        <v>144</v>
      </c>
      <c r="S110" s="5">
        <v>300</v>
      </c>
      <c r="T110">
        <v>4</v>
      </c>
    </row>
    <row r="111" spans="18:21">
      <c r="R111" s="22" t="s">
        <v>145</v>
      </c>
      <c r="S111" s="5">
        <v>300</v>
      </c>
      <c r="T111">
        <v>4</v>
      </c>
    </row>
    <row r="112" spans="18:21">
      <c r="R112" s="22" t="s">
        <v>146</v>
      </c>
      <c r="S112" s="5">
        <v>300</v>
      </c>
      <c r="T112">
        <v>4</v>
      </c>
    </row>
    <row r="113" spans="18:21">
      <c r="R113" s="22" t="s">
        <v>147</v>
      </c>
      <c r="S113" s="5">
        <v>300</v>
      </c>
      <c r="T113">
        <v>4</v>
      </c>
    </row>
    <row r="114" spans="18:21">
      <c r="R114" s="22" t="s">
        <v>148</v>
      </c>
      <c r="S114" s="5">
        <v>300</v>
      </c>
      <c r="T114">
        <v>4</v>
      </c>
    </row>
    <row r="115" spans="18:21">
      <c r="R115" s="22" t="s">
        <v>149</v>
      </c>
      <c r="S115" s="5">
        <v>300</v>
      </c>
      <c r="T115">
        <v>4</v>
      </c>
    </row>
    <row r="116" spans="18:21">
      <c r="R116" s="22" t="s">
        <v>150</v>
      </c>
      <c r="S116" s="5">
        <v>220</v>
      </c>
      <c r="T116">
        <v>2</v>
      </c>
      <c r="U116" t="s">
        <v>548</v>
      </c>
    </row>
    <row r="117" spans="18:21">
      <c r="R117" s="22" t="s">
        <v>150</v>
      </c>
      <c r="S117" s="5">
        <v>220</v>
      </c>
      <c r="T117">
        <v>2</v>
      </c>
      <c r="U117" t="s">
        <v>548</v>
      </c>
    </row>
    <row r="118" spans="18:21">
      <c r="R118" s="22" t="s">
        <v>151</v>
      </c>
      <c r="S118" s="5">
        <v>220</v>
      </c>
      <c r="T118">
        <v>2</v>
      </c>
      <c r="U118" t="s">
        <v>548</v>
      </c>
    </row>
    <row r="119" spans="18:21">
      <c r="R119" s="22" t="s">
        <v>151</v>
      </c>
      <c r="S119" s="5">
        <v>220</v>
      </c>
      <c r="T119">
        <v>2</v>
      </c>
      <c r="U119" t="s">
        <v>548</v>
      </c>
    </row>
    <row r="120" spans="18:21">
      <c r="R120" s="22" t="s">
        <v>152</v>
      </c>
      <c r="S120" s="5">
        <v>300</v>
      </c>
      <c r="T120">
        <v>3</v>
      </c>
    </row>
    <row r="121" spans="18:21">
      <c r="R121" s="22" t="s">
        <v>153</v>
      </c>
      <c r="S121" s="5">
        <v>300</v>
      </c>
      <c r="T121">
        <v>3</v>
      </c>
    </row>
    <row r="122" spans="18:21">
      <c r="R122" s="22" t="s">
        <v>154</v>
      </c>
      <c r="S122" s="5">
        <v>300</v>
      </c>
      <c r="T122">
        <v>3</v>
      </c>
    </row>
    <row r="123" spans="18:21">
      <c r="R123" s="22" t="s">
        <v>155</v>
      </c>
      <c r="S123" s="5">
        <v>300</v>
      </c>
      <c r="T123">
        <v>2</v>
      </c>
      <c r="U123" t="s">
        <v>548</v>
      </c>
    </row>
    <row r="124" spans="18:21">
      <c r="R124" s="22" t="s">
        <v>156</v>
      </c>
      <c r="S124" s="5">
        <v>300</v>
      </c>
      <c r="T124">
        <v>2</v>
      </c>
      <c r="U124" t="s">
        <v>548</v>
      </c>
    </row>
    <row r="125" spans="18:21">
      <c r="R125" s="22" t="s">
        <v>156</v>
      </c>
      <c r="S125" s="5">
        <v>300</v>
      </c>
      <c r="T125">
        <v>2</v>
      </c>
      <c r="U125" t="s">
        <v>548</v>
      </c>
    </row>
    <row r="126" spans="18:21">
      <c r="R126" s="22" t="s">
        <v>156</v>
      </c>
      <c r="S126" s="5">
        <v>300</v>
      </c>
      <c r="T126">
        <v>1</v>
      </c>
      <c r="U126" t="s">
        <v>548</v>
      </c>
    </row>
    <row r="127" spans="18:21">
      <c r="R127" s="22" t="s">
        <v>156</v>
      </c>
      <c r="S127" s="5">
        <v>300</v>
      </c>
      <c r="T127">
        <v>1</v>
      </c>
      <c r="U127" t="s">
        <v>548</v>
      </c>
    </row>
    <row r="128" spans="18:21">
      <c r="R128" s="22" t="s">
        <v>156</v>
      </c>
      <c r="S128" s="5">
        <v>300</v>
      </c>
      <c r="T128">
        <v>1</v>
      </c>
      <c r="U128" t="s">
        <v>548</v>
      </c>
    </row>
    <row r="129" spans="18:21">
      <c r="R129" s="22" t="s">
        <v>157</v>
      </c>
      <c r="S129" s="5">
        <v>300</v>
      </c>
      <c r="T129">
        <v>2</v>
      </c>
      <c r="U129" t="s">
        <v>548</v>
      </c>
    </row>
    <row r="130" spans="18:21">
      <c r="R130" s="22" t="s">
        <v>157</v>
      </c>
      <c r="S130" s="5">
        <v>300</v>
      </c>
      <c r="T130">
        <v>1</v>
      </c>
      <c r="U130" t="s">
        <v>548</v>
      </c>
    </row>
    <row r="131" spans="18:21">
      <c r="R131" s="22" t="s">
        <v>158</v>
      </c>
      <c r="S131" s="5">
        <v>300</v>
      </c>
      <c r="T131">
        <v>3</v>
      </c>
    </row>
    <row r="132" spans="18:21">
      <c r="R132" s="22" t="s">
        <v>159</v>
      </c>
      <c r="S132" s="5">
        <v>300</v>
      </c>
      <c r="T132">
        <v>3</v>
      </c>
    </row>
    <row r="133" spans="18:21">
      <c r="R133" s="21" t="s">
        <v>160</v>
      </c>
      <c r="S133" s="5">
        <v>300</v>
      </c>
      <c r="T133">
        <v>3</v>
      </c>
    </row>
    <row r="134" spans="18:21">
      <c r="R134" s="22" t="s">
        <v>161</v>
      </c>
      <c r="S134" s="5">
        <v>563.19000000000005</v>
      </c>
      <c r="T134">
        <v>3</v>
      </c>
    </row>
    <row r="135" spans="18:21">
      <c r="R135" s="22" t="s">
        <v>162</v>
      </c>
      <c r="S135" s="5">
        <v>300</v>
      </c>
      <c r="T135">
        <v>1</v>
      </c>
      <c r="U135" t="s">
        <v>547</v>
      </c>
    </row>
    <row r="136" spans="18:21">
      <c r="R136" s="22" t="s">
        <v>163</v>
      </c>
      <c r="S136" s="5">
        <v>200</v>
      </c>
      <c r="T136">
        <v>7</v>
      </c>
      <c r="U136" t="s">
        <v>548</v>
      </c>
    </row>
    <row r="137" spans="18:21">
      <c r="R137" s="22" t="s">
        <v>164</v>
      </c>
      <c r="S137" s="5">
        <v>200</v>
      </c>
      <c r="T137">
        <v>7</v>
      </c>
    </row>
    <row r="138" spans="18:21">
      <c r="R138" s="22" t="s">
        <v>165</v>
      </c>
      <c r="S138" s="5">
        <v>200</v>
      </c>
      <c r="T138">
        <v>7</v>
      </c>
    </row>
    <row r="139" spans="18:21">
      <c r="R139" s="22" t="s">
        <v>166</v>
      </c>
      <c r="S139" s="5">
        <v>200</v>
      </c>
      <c r="T139">
        <v>7</v>
      </c>
      <c r="U139" t="s">
        <v>548</v>
      </c>
    </row>
    <row r="140" spans="18:21">
      <c r="R140" s="22" t="s">
        <v>167</v>
      </c>
      <c r="S140" s="5">
        <v>200</v>
      </c>
      <c r="T140">
        <v>7</v>
      </c>
    </row>
    <row r="141" spans="18:21">
      <c r="R141" s="22" t="s">
        <v>168</v>
      </c>
      <c r="S141" s="5">
        <v>200</v>
      </c>
      <c r="T141">
        <v>7</v>
      </c>
    </row>
    <row r="142" spans="18:21">
      <c r="R142" s="22" t="s">
        <v>169</v>
      </c>
      <c r="S142" s="5">
        <v>200</v>
      </c>
      <c r="T142">
        <v>7</v>
      </c>
    </row>
    <row r="143" spans="18:21">
      <c r="R143" s="22" t="s">
        <v>170</v>
      </c>
      <c r="S143" s="5">
        <v>200</v>
      </c>
      <c r="T143">
        <v>7</v>
      </c>
      <c r="U143" t="s">
        <v>590</v>
      </c>
    </row>
    <row r="144" spans="18:21">
      <c r="R144" s="22" t="s">
        <v>171</v>
      </c>
      <c r="S144" s="5">
        <v>236.92</v>
      </c>
      <c r="T144">
        <v>7</v>
      </c>
    </row>
    <row r="145" spans="18:21">
      <c r="R145" s="22" t="s">
        <v>172</v>
      </c>
      <c r="S145" s="5">
        <v>254.94</v>
      </c>
      <c r="T145">
        <v>6</v>
      </c>
    </row>
    <row r="146" spans="18:21">
      <c r="R146" s="22" t="s">
        <v>173</v>
      </c>
      <c r="S146" s="5">
        <v>428.09</v>
      </c>
      <c r="T146">
        <v>2</v>
      </c>
    </row>
    <row r="147" spans="18:21">
      <c r="R147" s="22" t="s">
        <v>174</v>
      </c>
      <c r="S147" s="5">
        <v>356.92</v>
      </c>
      <c r="T147">
        <v>1</v>
      </c>
    </row>
    <row r="148" spans="18:21">
      <c r="R148" s="22" t="s">
        <v>175</v>
      </c>
      <c r="S148" s="5">
        <v>300</v>
      </c>
      <c r="T148">
        <v>1</v>
      </c>
    </row>
    <row r="149" spans="18:21">
      <c r="R149" s="22" t="s">
        <v>176</v>
      </c>
      <c r="S149" s="5">
        <v>300</v>
      </c>
      <c r="T149">
        <v>1</v>
      </c>
    </row>
    <row r="150" spans="18:21">
      <c r="R150" s="22" t="s">
        <v>177</v>
      </c>
      <c r="S150" s="5">
        <v>300</v>
      </c>
      <c r="T150">
        <v>1</v>
      </c>
    </row>
    <row r="151" spans="18:21">
      <c r="R151" s="22" t="s">
        <v>178</v>
      </c>
      <c r="S151" s="5">
        <v>300</v>
      </c>
      <c r="T151">
        <v>1</v>
      </c>
    </row>
    <row r="152" spans="18:21">
      <c r="R152" s="22" t="s">
        <v>179</v>
      </c>
      <c r="S152" s="5">
        <v>300</v>
      </c>
      <c r="T152">
        <v>1</v>
      </c>
    </row>
    <row r="153" spans="18:21">
      <c r="R153" s="22" t="s">
        <v>180</v>
      </c>
      <c r="S153" s="5">
        <v>300</v>
      </c>
      <c r="T153">
        <v>1</v>
      </c>
      <c r="U153" t="s">
        <v>548</v>
      </c>
    </row>
    <row r="154" spans="18:21">
      <c r="R154" s="22" t="s">
        <v>181</v>
      </c>
      <c r="S154" s="5">
        <v>300</v>
      </c>
      <c r="T154">
        <v>1</v>
      </c>
      <c r="U154" t="s">
        <v>548</v>
      </c>
    </row>
    <row r="155" spans="18:21">
      <c r="R155" s="22" t="s">
        <v>182</v>
      </c>
      <c r="S155" s="5">
        <v>300</v>
      </c>
      <c r="T155">
        <v>1</v>
      </c>
      <c r="U155" t="s">
        <v>548</v>
      </c>
    </row>
    <row r="156" spans="18:21">
      <c r="R156" s="22" t="s">
        <v>183</v>
      </c>
      <c r="S156" s="5">
        <v>300</v>
      </c>
      <c r="T156">
        <v>1</v>
      </c>
      <c r="U156" t="s">
        <v>547</v>
      </c>
    </row>
    <row r="157" spans="18:21">
      <c r="R157" s="22" t="s">
        <v>184</v>
      </c>
      <c r="S157" s="5">
        <v>200</v>
      </c>
      <c r="T157">
        <v>7</v>
      </c>
      <c r="U157" t="s">
        <v>547</v>
      </c>
    </row>
    <row r="158" spans="18:21">
      <c r="R158" s="22" t="s">
        <v>185</v>
      </c>
      <c r="S158" s="5">
        <v>200</v>
      </c>
      <c r="T158">
        <v>7</v>
      </c>
      <c r="U158" t="s">
        <v>548</v>
      </c>
    </row>
    <row r="159" spans="18:21">
      <c r="R159" s="22" t="s">
        <v>186</v>
      </c>
      <c r="S159" s="5">
        <v>200</v>
      </c>
      <c r="T159">
        <v>7</v>
      </c>
    </row>
    <row r="160" spans="18:21">
      <c r="R160" s="22" t="s">
        <v>187</v>
      </c>
      <c r="S160" s="5">
        <v>200</v>
      </c>
      <c r="T160">
        <v>7</v>
      </c>
    </row>
    <row r="161" spans="18:21">
      <c r="R161" s="22" t="s">
        <v>188</v>
      </c>
      <c r="S161" s="5">
        <v>200</v>
      </c>
      <c r="T161">
        <v>7</v>
      </c>
    </row>
    <row r="162" spans="18:21">
      <c r="R162" s="22" t="s">
        <v>189</v>
      </c>
      <c r="S162" s="5">
        <v>200</v>
      </c>
      <c r="T162">
        <v>7</v>
      </c>
    </row>
    <row r="163" spans="18:21">
      <c r="R163" s="22" t="s">
        <v>190</v>
      </c>
      <c r="S163" s="5">
        <v>200</v>
      </c>
      <c r="T163">
        <v>7</v>
      </c>
      <c r="U163" t="s">
        <v>548</v>
      </c>
    </row>
    <row r="164" spans="18:21">
      <c r="R164" s="22" t="s">
        <v>191</v>
      </c>
      <c r="S164" s="5">
        <v>200</v>
      </c>
      <c r="T164">
        <v>7</v>
      </c>
    </row>
    <row r="165" spans="18:21">
      <c r="R165" s="22" t="s">
        <v>192</v>
      </c>
      <c r="S165" s="5">
        <v>200</v>
      </c>
      <c r="T165">
        <v>7</v>
      </c>
      <c r="U165" t="s">
        <v>548</v>
      </c>
    </row>
    <row r="166" spans="18:21">
      <c r="R166" s="22" t="s">
        <v>193</v>
      </c>
      <c r="S166" s="5">
        <v>200</v>
      </c>
      <c r="T166">
        <v>7</v>
      </c>
      <c r="U166" t="s">
        <v>548</v>
      </c>
    </row>
    <row r="167" spans="18:21">
      <c r="R167" s="22" t="s">
        <v>194</v>
      </c>
      <c r="S167" s="5">
        <v>310.35000000000002</v>
      </c>
      <c r="T167">
        <v>2</v>
      </c>
    </row>
    <row r="168" spans="18:21">
      <c r="R168" s="22" t="s">
        <v>195</v>
      </c>
      <c r="S168" s="5">
        <v>409.78</v>
      </c>
      <c r="T168">
        <v>1</v>
      </c>
      <c r="U168" t="s">
        <v>548</v>
      </c>
    </row>
    <row r="169" spans="18:21">
      <c r="R169" s="22" t="s">
        <v>196</v>
      </c>
      <c r="S169" s="5">
        <v>299.45999999999998</v>
      </c>
      <c r="T169">
        <v>1</v>
      </c>
      <c r="U169" t="s">
        <v>548</v>
      </c>
    </row>
    <row r="170" spans="18:21">
      <c r="R170" s="22" t="s">
        <v>197</v>
      </c>
      <c r="S170" s="5">
        <v>403.5</v>
      </c>
      <c r="T170">
        <v>1</v>
      </c>
    </row>
    <row r="171" spans="18:21">
      <c r="R171" s="22" t="s">
        <v>198</v>
      </c>
      <c r="S171" s="5">
        <v>300</v>
      </c>
      <c r="T171">
        <v>1</v>
      </c>
    </row>
    <row r="172" spans="18:21">
      <c r="R172" s="22" t="s">
        <v>199</v>
      </c>
      <c r="S172" s="5">
        <v>300</v>
      </c>
      <c r="T172">
        <v>1</v>
      </c>
    </row>
    <row r="173" spans="18:21">
      <c r="R173" s="22" t="s">
        <v>200</v>
      </c>
      <c r="S173" s="5">
        <v>300</v>
      </c>
      <c r="T173">
        <v>1</v>
      </c>
    </row>
    <row r="174" spans="18:21">
      <c r="R174" s="22" t="s">
        <v>201</v>
      </c>
      <c r="S174" s="5">
        <v>300</v>
      </c>
      <c r="T174">
        <v>1</v>
      </c>
    </row>
    <row r="175" spans="18:21">
      <c r="R175" s="22" t="s">
        <v>202</v>
      </c>
      <c r="S175" s="5">
        <v>300</v>
      </c>
      <c r="T175">
        <v>1</v>
      </c>
    </row>
    <row r="176" spans="18:21">
      <c r="R176" s="22" t="s">
        <v>203</v>
      </c>
      <c r="S176" s="5">
        <v>300</v>
      </c>
      <c r="T176">
        <v>1</v>
      </c>
    </row>
    <row r="177" spans="18:21">
      <c r="R177" s="22" t="s">
        <v>204</v>
      </c>
      <c r="S177" s="5">
        <v>200</v>
      </c>
      <c r="T177">
        <v>7</v>
      </c>
    </row>
    <row r="178" spans="18:21">
      <c r="R178" s="22" t="s">
        <v>205</v>
      </c>
      <c r="S178" s="23">
        <v>200</v>
      </c>
      <c r="T178">
        <v>7</v>
      </c>
      <c r="U178" t="s">
        <v>547</v>
      </c>
    </row>
    <row r="179" spans="18:21">
      <c r="R179" s="22" t="s">
        <v>206</v>
      </c>
      <c r="S179" s="5">
        <v>382.14</v>
      </c>
      <c r="T179">
        <v>3</v>
      </c>
    </row>
    <row r="180" spans="18:21">
      <c r="R180" s="22" t="s">
        <v>207</v>
      </c>
      <c r="S180" s="5">
        <v>346.43</v>
      </c>
      <c r="T180">
        <v>3</v>
      </c>
    </row>
    <row r="181" spans="18:21">
      <c r="R181" s="22" t="s">
        <v>208</v>
      </c>
      <c r="S181" s="5">
        <v>310.72000000000003</v>
      </c>
      <c r="T181">
        <v>4</v>
      </c>
    </row>
    <row r="182" spans="18:21">
      <c r="R182" s="22" t="s">
        <v>209</v>
      </c>
      <c r="S182" s="5">
        <v>200</v>
      </c>
      <c r="T182">
        <v>7</v>
      </c>
    </row>
    <row r="183" spans="18:21">
      <c r="R183" s="22" t="s">
        <v>210</v>
      </c>
      <c r="S183" s="5">
        <v>200</v>
      </c>
      <c r="T183">
        <v>7</v>
      </c>
    </row>
    <row r="184" spans="18:21">
      <c r="R184" s="22" t="s">
        <v>211</v>
      </c>
      <c r="S184" s="5">
        <v>200</v>
      </c>
      <c r="T184">
        <v>7</v>
      </c>
    </row>
    <row r="185" spans="18:21">
      <c r="R185" s="22" t="s">
        <v>212</v>
      </c>
      <c r="S185" s="5">
        <v>200</v>
      </c>
      <c r="T185">
        <v>7</v>
      </c>
    </row>
    <row r="186" spans="18:21">
      <c r="R186" s="22" t="s">
        <v>213</v>
      </c>
      <c r="S186" s="5">
        <v>200</v>
      </c>
      <c r="T186">
        <v>7</v>
      </c>
    </row>
    <row r="187" spans="18:21">
      <c r="R187" s="22" t="s">
        <v>214</v>
      </c>
      <c r="S187" s="5">
        <v>200</v>
      </c>
      <c r="T187">
        <v>7</v>
      </c>
    </row>
    <row r="188" spans="18:21">
      <c r="R188" s="22" t="s">
        <v>215</v>
      </c>
      <c r="S188" s="5">
        <v>200</v>
      </c>
      <c r="T188">
        <v>7</v>
      </c>
      <c r="U188" t="s">
        <v>548</v>
      </c>
    </row>
    <row r="189" spans="18:21">
      <c r="R189" s="22" t="s">
        <v>216</v>
      </c>
      <c r="S189" s="5">
        <v>200</v>
      </c>
      <c r="T189">
        <v>7</v>
      </c>
      <c r="U189" t="s">
        <v>548</v>
      </c>
    </row>
    <row r="190" spans="18:21">
      <c r="R190" s="22" t="s">
        <v>217</v>
      </c>
      <c r="S190" s="5">
        <v>328.84</v>
      </c>
      <c r="T190">
        <v>2</v>
      </c>
    </row>
    <row r="191" spans="18:21">
      <c r="R191" s="22" t="s">
        <v>218</v>
      </c>
      <c r="S191" s="5">
        <v>337.92</v>
      </c>
      <c r="T191">
        <v>2</v>
      </c>
    </row>
    <row r="192" spans="18:21">
      <c r="R192" s="22" t="s">
        <v>219</v>
      </c>
      <c r="S192" s="5">
        <v>200</v>
      </c>
      <c r="T192">
        <v>7</v>
      </c>
      <c r="U192" t="s">
        <v>548</v>
      </c>
    </row>
    <row r="193" spans="18:20">
      <c r="R193" s="22" t="s">
        <v>220</v>
      </c>
      <c r="S193" s="5">
        <v>200</v>
      </c>
      <c r="T193">
        <v>7</v>
      </c>
    </row>
    <row r="194" spans="18:20">
      <c r="R194" s="22" t="s">
        <v>221</v>
      </c>
      <c r="S194" s="5">
        <v>200</v>
      </c>
      <c r="T194">
        <v>7</v>
      </c>
    </row>
    <row r="195" spans="18:20">
      <c r="R195" s="22" t="s">
        <v>222</v>
      </c>
      <c r="S195" s="5">
        <v>200</v>
      </c>
      <c r="T195">
        <v>7</v>
      </c>
    </row>
    <row r="196" spans="18:20">
      <c r="R196" s="22" t="s">
        <v>223</v>
      </c>
      <c r="S196" s="5">
        <v>200</v>
      </c>
      <c r="T196">
        <v>7</v>
      </c>
    </row>
    <row r="197" spans="18:20">
      <c r="R197" s="22" t="s">
        <v>224</v>
      </c>
      <c r="S197" s="5">
        <v>200</v>
      </c>
      <c r="T197">
        <v>7</v>
      </c>
    </row>
    <row r="198" spans="18:20">
      <c r="R198" s="22" t="s">
        <v>225</v>
      </c>
      <c r="S198" s="5">
        <v>200</v>
      </c>
      <c r="T198">
        <v>7</v>
      </c>
    </row>
    <row r="199" spans="18:20">
      <c r="R199" s="22" t="s">
        <v>226</v>
      </c>
      <c r="S199" s="5">
        <v>342.71</v>
      </c>
      <c r="T199">
        <v>4</v>
      </c>
    </row>
    <row r="200" spans="18:20">
      <c r="R200" s="22" t="s">
        <v>227</v>
      </c>
      <c r="S200" s="5">
        <v>313.83999999999997</v>
      </c>
      <c r="T200">
        <v>3</v>
      </c>
    </row>
    <row r="201" spans="18:20">
      <c r="R201" s="22" t="s">
        <v>228</v>
      </c>
      <c r="S201" s="5">
        <v>384.97</v>
      </c>
      <c r="T201">
        <v>3</v>
      </c>
    </row>
    <row r="202" spans="18:20">
      <c r="R202" s="22" t="s">
        <v>229</v>
      </c>
      <c r="S202" s="5">
        <v>356.1</v>
      </c>
      <c r="T202">
        <v>4</v>
      </c>
    </row>
    <row r="203" spans="18:20">
      <c r="R203" s="22" t="s">
        <v>230</v>
      </c>
      <c r="S203" s="23">
        <v>200</v>
      </c>
      <c r="T203">
        <v>7</v>
      </c>
    </row>
    <row r="204" spans="18:20">
      <c r="R204" s="22" t="s">
        <v>231</v>
      </c>
      <c r="S204" s="23">
        <v>200</v>
      </c>
      <c r="T204">
        <v>7</v>
      </c>
    </row>
    <row r="205" spans="18:20">
      <c r="R205" s="22" t="s">
        <v>232</v>
      </c>
      <c r="S205" s="23">
        <v>200</v>
      </c>
      <c r="T205">
        <v>7</v>
      </c>
    </row>
    <row r="206" spans="18:20">
      <c r="R206" s="22" t="s">
        <v>233</v>
      </c>
      <c r="S206" s="23">
        <v>200</v>
      </c>
      <c r="T206">
        <v>7</v>
      </c>
    </row>
    <row r="207" spans="18:20">
      <c r="R207" s="22" t="s">
        <v>234</v>
      </c>
      <c r="S207" s="23">
        <v>200</v>
      </c>
      <c r="T207">
        <v>7</v>
      </c>
    </row>
    <row r="208" spans="18:20">
      <c r="R208" s="22" t="s">
        <v>235</v>
      </c>
      <c r="S208" s="23">
        <v>200</v>
      </c>
      <c r="T208">
        <v>7</v>
      </c>
    </row>
    <row r="209" spans="18:21">
      <c r="R209" s="22" t="s">
        <v>236</v>
      </c>
      <c r="S209" s="5">
        <v>344.25</v>
      </c>
      <c r="T209">
        <v>2</v>
      </c>
    </row>
    <row r="210" spans="18:21">
      <c r="R210" s="22" t="s">
        <v>237</v>
      </c>
      <c r="S210" s="5">
        <v>353.32</v>
      </c>
      <c r="T210">
        <v>2</v>
      </c>
    </row>
    <row r="211" spans="18:21">
      <c r="R211" s="22" t="s">
        <v>238</v>
      </c>
      <c r="S211" s="5">
        <v>200</v>
      </c>
      <c r="T211">
        <v>7</v>
      </c>
      <c r="U211" t="s">
        <v>548</v>
      </c>
    </row>
    <row r="212" spans="18:21">
      <c r="R212" s="22" t="s">
        <v>239</v>
      </c>
      <c r="S212" s="5">
        <v>200</v>
      </c>
      <c r="T212">
        <v>7</v>
      </c>
    </row>
    <row r="213" spans="18:21">
      <c r="R213" s="22" t="s">
        <v>240</v>
      </c>
      <c r="S213" s="5">
        <v>200</v>
      </c>
      <c r="T213">
        <v>7</v>
      </c>
    </row>
    <row r="214" spans="18:21">
      <c r="R214" s="22" t="s">
        <v>241</v>
      </c>
      <c r="S214" s="5">
        <v>200</v>
      </c>
      <c r="T214">
        <v>7</v>
      </c>
    </row>
    <row r="215" spans="18:21">
      <c r="R215" s="22" t="s">
        <v>242</v>
      </c>
      <c r="S215" s="5">
        <v>200</v>
      </c>
      <c r="T215">
        <v>7</v>
      </c>
    </row>
    <row r="216" spans="18:21">
      <c r="R216" s="22" t="s">
        <v>243</v>
      </c>
      <c r="S216" s="5">
        <v>200</v>
      </c>
      <c r="T216">
        <v>7</v>
      </c>
      <c r="U216" t="s">
        <v>548</v>
      </c>
    </row>
    <row r="217" spans="18:21">
      <c r="R217" s="22" t="s">
        <v>244</v>
      </c>
      <c r="S217" s="5">
        <v>328.63</v>
      </c>
      <c r="T217">
        <v>4</v>
      </c>
    </row>
    <row r="218" spans="18:21">
      <c r="R218" s="22" t="s">
        <v>245</v>
      </c>
      <c r="S218" s="5">
        <v>320.83</v>
      </c>
      <c r="T218">
        <v>3</v>
      </c>
    </row>
    <row r="219" spans="18:21">
      <c r="R219" s="22" t="s">
        <v>246</v>
      </c>
      <c r="S219" s="5">
        <v>312.5</v>
      </c>
      <c r="T219">
        <v>3</v>
      </c>
    </row>
    <row r="220" spans="18:21">
      <c r="R220" s="22" t="s">
        <v>247</v>
      </c>
      <c r="S220" s="5">
        <v>304.16000000000003</v>
      </c>
      <c r="T220">
        <v>4</v>
      </c>
    </row>
    <row r="221" spans="18:21">
      <c r="R221" s="22" t="s">
        <v>248</v>
      </c>
      <c r="S221" s="5">
        <v>400</v>
      </c>
      <c r="T221">
        <v>1</v>
      </c>
      <c r="U221" t="s">
        <v>547</v>
      </c>
    </row>
    <row r="222" spans="18:21">
      <c r="R222" s="22" t="s">
        <v>249</v>
      </c>
      <c r="S222" s="5">
        <v>300</v>
      </c>
      <c r="T222">
        <v>1</v>
      </c>
    </row>
    <row r="223" spans="18:21">
      <c r="R223" s="22" t="s">
        <v>250</v>
      </c>
      <c r="S223" s="5">
        <v>300</v>
      </c>
      <c r="T223">
        <v>1</v>
      </c>
    </row>
    <row r="224" spans="18:21">
      <c r="R224" s="22" t="s">
        <v>251</v>
      </c>
      <c r="S224" s="5">
        <v>300</v>
      </c>
      <c r="T224">
        <v>1</v>
      </c>
      <c r="U224" t="s">
        <v>548</v>
      </c>
    </row>
    <row r="225" spans="16:21">
      <c r="R225" s="22" t="s">
        <v>252</v>
      </c>
      <c r="S225" s="5">
        <v>300</v>
      </c>
      <c r="T225">
        <v>1</v>
      </c>
    </row>
    <row r="226" spans="16:21">
      <c r="P226">
        <f>+Q226*1.05</f>
        <v>315</v>
      </c>
      <c r="Q226">
        <v>300</v>
      </c>
      <c r="R226" s="22" t="s">
        <v>253</v>
      </c>
      <c r="S226" s="5">
        <v>315</v>
      </c>
      <c r="T226">
        <v>1</v>
      </c>
    </row>
    <row r="227" spans="16:21">
      <c r="P227">
        <f>+Q227*1.03</f>
        <v>480.29930000000002</v>
      </c>
      <c r="Q227" s="5">
        <v>466.31</v>
      </c>
      <c r="R227" s="22" t="s">
        <v>254</v>
      </c>
      <c r="S227">
        <f>+P227</f>
        <v>480.29930000000002</v>
      </c>
      <c r="T227">
        <v>1</v>
      </c>
      <c r="U227" t="s">
        <v>548</v>
      </c>
    </row>
    <row r="228" spans="16:21">
      <c r="R228" s="22" t="s">
        <v>255</v>
      </c>
      <c r="S228" s="5">
        <v>486.9</v>
      </c>
      <c r="T228">
        <v>2</v>
      </c>
    </row>
    <row r="229" spans="16:21">
      <c r="R229" s="22" t="s">
        <v>256</v>
      </c>
      <c r="S229" s="5">
        <v>331.56</v>
      </c>
      <c r="T229">
        <v>1</v>
      </c>
      <c r="U229" t="s">
        <v>548</v>
      </c>
    </row>
    <row r="230" spans="16:21">
      <c r="R230" s="22" t="s">
        <v>257</v>
      </c>
      <c r="S230" s="5">
        <v>332.97</v>
      </c>
      <c r="T230">
        <v>1</v>
      </c>
      <c r="U230" t="s">
        <v>548</v>
      </c>
    </row>
    <row r="231" spans="16:21">
      <c r="R231" s="22" t="s">
        <v>258</v>
      </c>
      <c r="S231" s="5">
        <v>300</v>
      </c>
      <c r="T231">
        <v>1</v>
      </c>
      <c r="U231" t="s">
        <v>548</v>
      </c>
    </row>
    <row r="232" spans="16:21">
      <c r="R232" s="22" t="s">
        <v>259</v>
      </c>
      <c r="S232" s="5">
        <v>300</v>
      </c>
      <c r="T232">
        <v>1</v>
      </c>
      <c r="U232" t="s">
        <v>548</v>
      </c>
    </row>
    <row r="233" spans="16:21">
      <c r="R233" s="22" t="s">
        <v>260</v>
      </c>
      <c r="S233" s="5">
        <v>300</v>
      </c>
      <c r="T233">
        <v>1</v>
      </c>
      <c r="U233" t="s">
        <v>548</v>
      </c>
    </row>
    <row r="234" spans="16:21">
      <c r="R234" s="22" t="s">
        <v>261</v>
      </c>
      <c r="S234" s="5">
        <v>300</v>
      </c>
      <c r="T234">
        <v>1</v>
      </c>
      <c r="U234" t="s">
        <v>548</v>
      </c>
    </row>
    <row r="235" spans="16:21">
      <c r="R235" s="22" t="s">
        <v>262</v>
      </c>
      <c r="S235" s="5">
        <v>300</v>
      </c>
      <c r="T235">
        <v>1</v>
      </c>
      <c r="U235" t="s">
        <v>548</v>
      </c>
    </row>
    <row r="236" spans="16:21">
      <c r="R236" s="22" t="s">
        <v>263</v>
      </c>
      <c r="S236" s="5">
        <v>300</v>
      </c>
      <c r="T236">
        <v>1</v>
      </c>
    </row>
    <row r="237" spans="16:21">
      <c r="R237" s="22" t="s">
        <v>264</v>
      </c>
      <c r="S237" s="5">
        <v>300</v>
      </c>
      <c r="T237">
        <v>1</v>
      </c>
      <c r="U237" t="s">
        <v>548</v>
      </c>
    </row>
    <row r="238" spans="16:21">
      <c r="R238" s="22" t="s">
        <v>265</v>
      </c>
      <c r="S238" s="5">
        <v>300</v>
      </c>
      <c r="T238">
        <v>1</v>
      </c>
      <c r="U238" t="s">
        <v>548</v>
      </c>
    </row>
    <row r="239" spans="16:21">
      <c r="R239" s="22" t="s">
        <v>266</v>
      </c>
      <c r="S239" s="5">
        <v>300</v>
      </c>
      <c r="T239">
        <v>1</v>
      </c>
      <c r="U239" t="s">
        <v>548</v>
      </c>
    </row>
    <row r="240" spans="16:21">
      <c r="R240" s="22" t="s">
        <v>267</v>
      </c>
      <c r="S240" s="5">
        <v>300</v>
      </c>
      <c r="T240">
        <v>1</v>
      </c>
      <c r="U240" t="s">
        <v>547</v>
      </c>
    </row>
    <row r="241" spans="18:21">
      <c r="R241" s="22" t="s">
        <v>268</v>
      </c>
      <c r="S241" s="5">
        <v>300</v>
      </c>
      <c r="T241">
        <v>1</v>
      </c>
      <c r="U241" t="s">
        <v>547</v>
      </c>
    </row>
    <row r="242" spans="18:21">
      <c r="R242" s="22" t="s">
        <v>269</v>
      </c>
      <c r="S242" s="5">
        <v>300</v>
      </c>
      <c r="T242">
        <v>1</v>
      </c>
    </row>
    <row r="243" spans="18:21">
      <c r="R243" s="22" t="s">
        <v>270</v>
      </c>
      <c r="S243" s="5">
        <v>300</v>
      </c>
      <c r="T243">
        <v>1</v>
      </c>
    </row>
    <row r="244" spans="18:21">
      <c r="R244" s="22" t="s">
        <v>271</v>
      </c>
      <c r="S244" s="5">
        <v>300</v>
      </c>
      <c r="T244">
        <v>1</v>
      </c>
    </row>
    <row r="245" spans="18:21">
      <c r="R245" s="22" t="s">
        <v>272</v>
      </c>
      <c r="S245" s="5">
        <v>300</v>
      </c>
      <c r="T245">
        <v>1</v>
      </c>
    </row>
    <row r="246" spans="18:21">
      <c r="R246" s="22" t="s">
        <v>273</v>
      </c>
      <c r="S246" s="5">
        <v>300</v>
      </c>
      <c r="T246">
        <v>1</v>
      </c>
    </row>
    <row r="247" spans="18:21">
      <c r="R247" s="22" t="s">
        <v>274</v>
      </c>
      <c r="S247" s="5">
        <v>300</v>
      </c>
      <c r="T247">
        <v>1</v>
      </c>
    </row>
    <row r="248" spans="18:21">
      <c r="R248" s="22" t="s">
        <v>275</v>
      </c>
      <c r="S248" s="5">
        <v>300</v>
      </c>
      <c r="T248">
        <v>1</v>
      </c>
    </row>
    <row r="249" spans="18:21">
      <c r="R249" s="22" t="s">
        <v>276</v>
      </c>
      <c r="S249" s="5">
        <v>300</v>
      </c>
      <c r="T249">
        <v>1</v>
      </c>
    </row>
    <row r="250" spans="18:21">
      <c r="R250" s="22" t="s">
        <v>277</v>
      </c>
      <c r="S250" s="5">
        <v>371.62</v>
      </c>
      <c r="T250">
        <v>1</v>
      </c>
      <c r="U250" t="s">
        <v>548</v>
      </c>
    </row>
    <row r="251" spans="18:21">
      <c r="R251" s="22" t="s">
        <v>278</v>
      </c>
      <c r="S251" s="5">
        <v>371.71</v>
      </c>
      <c r="T251">
        <v>1</v>
      </c>
      <c r="U251" t="s">
        <v>548</v>
      </c>
    </row>
    <row r="252" spans="18:21">
      <c r="R252" s="22" t="s">
        <v>279</v>
      </c>
      <c r="S252" s="5">
        <v>454.64</v>
      </c>
      <c r="T252">
        <v>2</v>
      </c>
    </row>
    <row r="253" spans="18:21">
      <c r="R253" s="22" t="s">
        <v>280</v>
      </c>
      <c r="S253" s="5">
        <v>300</v>
      </c>
      <c r="T253">
        <v>1</v>
      </c>
    </row>
    <row r="254" spans="18:21">
      <c r="R254" s="22" t="s">
        <v>281</v>
      </c>
      <c r="S254" s="5">
        <v>300</v>
      </c>
      <c r="T254">
        <v>1</v>
      </c>
    </row>
    <row r="255" spans="18:21">
      <c r="R255" s="22" t="s">
        <v>282</v>
      </c>
      <c r="S255" s="5">
        <v>300</v>
      </c>
      <c r="T255">
        <v>1</v>
      </c>
    </row>
    <row r="256" spans="18:21">
      <c r="R256" s="22" t="s">
        <v>283</v>
      </c>
      <c r="S256" s="5">
        <v>300</v>
      </c>
      <c r="T256">
        <v>1</v>
      </c>
    </row>
    <row r="257" spans="18:21">
      <c r="R257" s="22" t="s">
        <v>284</v>
      </c>
      <c r="S257" s="5">
        <v>300</v>
      </c>
      <c r="T257">
        <v>1</v>
      </c>
    </row>
    <row r="258" spans="18:21">
      <c r="R258" s="22" t="s">
        <v>285</v>
      </c>
      <c r="S258" s="5">
        <v>300</v>
      </c>
      <c r="T258">
        <v>1</v>
      </c>
    </row>
    <row r="259" spans="18:21">
      <c r="R259" s="22" t="s">
        <v>286</v>
      </c>
      <c r="S259" s="5">
        <v>300</v>
      </c>
      <c r="T259">
        <v>1</v>
      </c>
    </row>
    <row r="260" spans="18:21">
      <c r="R260" s="22" t="s">
        <v>287</v>
      </c>
      <c r="S260" s="5">
        <v>300</v>
      </c>
      <c r="T260">
        <v>1</v>
      </c>
    </row>
    <row r="261" spans="18:21">
      <c r="R261" s="22" t="s">
        <v>288</v>
      </c>
      <c r="S261" s="5">
        <v>300</v>
      </c>
      <c r="T261">
        <v>4</v>
      </c>
    </row>
    <row r="262" spans="18:21">
      <c r="R262" s="22" t="s">
        <v>289</v>
      </c>
      <c r="S262" s="5">
        <v>300</v>
      </c>
      <c r="T262">
        <v>3</v>
      </c>
    </row>
    <row r="263" spans="18:21">
      <c r="R263" s="22" t="s">
        <v>290</v>
      </c>
      <c r="S263" s="5">
        <v>300</v>
      </c>
      <c r="T263">
        <v>3</v>
      </c>
    </row>
    <row r="264" spans="18:21">
      <c r="R264" s="22" t="s">
        <v>291</v>
      </c>
      <c r="S264" s="5">
        <v>300</v>
      </c>
      <c r="T264">
        <v>3</v>
      </c>
    </row>
    <row r="265" spans="18:21">
      <c r="R265" s="22" t="s">
        <v>292</v>
      </c>
      <c r="S265" s="5">
        <v>300</v>
      </c>
      <c r="T265">
        <v>3</v>
      </c>
    </row>
    <row r="266" spans="18:21">
      <c r="R266" s="22" t="s">
        <v>293</v>
      </c>
      <c r="S266" s="5">
        <v>300</v>
      </c>
      <c r="T266">
        <v>4</v>
      </c>
    </row>
    <row r="267" spans="18:21">
      <c r="R267" s="22" t="s">
        <v>294</v>
      </c>
      <c r="S267" s="5">
        <v>300</v>
      </c>
      <c r="T267">
        <v>1</v>
      </c>
      <c r="U267" t="s">
        <v>548</v>
      </c>
    </row>
    <row r="268" spans="18:21">
      <c r="R268" s="22" t="s">
        <v>295</v>
      </c>
      <c r="S268" s="5">
        <v>300</v>
      </c>
      <c r="T268">
        <v>1</v>
      </c>
      <c r="U268" t="s">
        <v>548</v>
      </c>
    </row>
    <row r="269" spans="18:21">
      <c r="R269" s="22" t="s">
        <v>296</v>
      </c>
      <c r="S269" s="5">
        <v>300</v>
      </c>
      <c r="T269">
        <v>1</v>
      </c>
      <c r="U269" t="s">
        <v>548</v>
      </c>
    </row>
    <row r="270" spans="18:21">
      <c r="R270" s="22" t="s">
        <v>297</v>
      </c>
      <c r="S270" s="5">
        <v>300</v>
      </c>
      <c r="T270">
        <v>1</v>
      </c>
      <c r="U270" t="s">
        <v>548</v>
      </c>
    </row>
    <row r="271" spans="18:21">
      <c r="R271" s="22" t="s">
        <v>298</v>
      </c>
      <c r="S271" s="5">
        <v>300</v>
      </c>
      <c r="T271">
        <v>1</v>
      </c>
      <c r="U271" t="s">
        <v>548</v>
      </c>
    </row>
    <row r="272" spans="18:21">
      <c r="R272" s="22" t="s">
        <v>298</v>
      </c>
      <c r="S272" s="5">
        <v>300</v>
      </c>
      <c r="T272">
        <v>1</v>
      </c>
      <c r="U272" t="s">
        <v>548</v>
      </c>
    </row>
    <row r="273" spans="18:21">
      <c r="R273" s="22" t="s">
        <v>299</v>
      </c>
      <c r="S273" s="5">
        <v>419.11</v>
      </c>
      <c r="T273">
        <v>1</v>
      </c>
      <c r="U273" t="s">
        <v>548</v>
      </c>
    </row>
    <row r="274" spans="18:21">
      <c r="R274" s="22" t="s">
        <v>300</v>
      </c>
      <c r="S274" s="5">
        <v>414.33</v>
      </c>
      <c r="T274">
        <v>1</v>
      </c>
      <c r="U274" t="s">
        <v>548</v>
      </c>
    </row>
    <row r="275" spans="18:21">
      <c r="R275" s="22" t="s">
        <v>301</v>
      </c>
      <c r="S275" s="5">
        <v>544.76</v>
      </c>
      <c r="T275">
        <v>1</v>
      </c>
      <c r="U275" t="s">
        <v>548</v>
      </c>
    </row>
    <row r="276" spans="18:21">
      <c r="R276" s="22" t="s">
        <v>302</v>
      </c>
      <c r="S276" s="5">
        <v>300</v>
      </c>
      <c r="T276">
        <v>1</v>
      </c>
      <c r="U276" t="s">
        <v>548</v>
      </c>
    </row>
    <row r="277" spans="18:21">
      <c r="R277" s="22" t="s">
        <v>303</v>
      </c>
      <c r="S277" s="5">
        <v>300</v>
      </c>
      <c r="T277">
        <v>1</v>
      </c>
      <c r="U277" t="s">
        <v>548</v>
      </c>
    </row>
    <row r="278" spans="18:21">
      <c r="R278" s="22" t="s">
        <v>304</v>
      </c>
      <c r="S278" s="5">
        <v>300</v>
      </c>
      <c r="T278">
        <v>1</v>
      </c>
      <c r="U278" t="s">
        <v>548</v>
      </c>
    </row>
    <row r="279" spans="18:21">
      <c r="R279" s="22" t="s">
        <v>304</v>
      </c>
      <c r="S279" s="5">
        <v>300</v>
      </c>
      <c r="T279">
        <v>1</v>
      </c>
      <c r="U279" t="s">
        <v>548</v>
      </c>
    </row>
    <row r="280" spans="18:21">
      <c r="R280" s="22" t="s">
        <v>305</v>
      </c>
      <c r="S280" s="5">
        <v>300</v>
      </c>
      <c r="T280">
        <v>1</v>
      </c>
      <c r="U280" t="s">
        <v>548</v>
      </c>
    </row>
    <row r="281" spans="18:21">
      <c r="R281" s="22" t="s">
        <v>305</v>
      </c>
      <c r="S281" s="5">
        <v>300</v>
      </c>
      <c r="T281">
        <v>1</v>
      </c>
      <c r="U281" t="s">
        <v>548</v>
      </c>
    </row>
    <row r="282" spans="18:21">
      <c r="R282" s="22" t="s">
        <v>306</v>
      </c>
      <c r="S282" s="5">
        <v>300</v>
      </c>
      <c r="T282">
        <v>4</v>
      </c>
    </row>
    <row r="283" spans="18:21">
      <c r="R283" s="22" t="s">
        <v>307</v>
      </c>
      <c r="S283" s="5">
        <v>300</v>
      </c>
      <c r="T283">
        <v>3</v>
      </c>
    </row>
    <row r="284" spans="18:21">
      <c r="R284" s="22" t="s">
        <v>308</v>
      </c>
      <c r="S284" s="5">
        <v>300</v>
      </c>
      <c r="T284">
        <v>3</v>
      </c>
    </row>
    <row r="285" spans="18:21">
      <c r="R285" s="22" t="s">
        <v>309</v>
      </c>
      <c r="S285" s="5">
        <v>300</v>
      </c>
      <c r="T285">
        <v>3</v>
      </c>
    </row>
    <row r="286" spans="18:21">
      <c r="R286" s="22" t="s">
        <v>310</v>
      </c>
      <c r="S286" s="5">
        <v>300</v>
      </c>
      <c r="T286">
        <v>3</v>
      </c>
    </row>
    <row r="287" spans="18:21">
      <c r="R287" s="22" t="s">
        <v>311</v>
      </c>
      <c r="S287" s="5">
        <v>300</v>
      </c>
      <c r="T287">
        <v>4</v>
      </c>
    </row>
    <row r="288" spans="18:21">
      <c r="R288" s="22" t="s">
        <v>312</v>
      </c>
      <c r="S288" s="5">
        <v>300</v>
      </c>
      <c r="T288">
        <v>1</v>
      </c>
    </row>
    <row r="289" spans="18:21">
      <c r="R289" s="22" t="s">
        <v>313</v>
      </c>
      <c r="S289" s="5">
        <v>300</v>
      </c>
      <c r="T289">
        <v>1</v>
      </c>
    </row>
    <row r="290" spans="18:21">
      <c r="R290" s="22" t="s">
        <v>314</v>
      </c>
      <c r="S290" s="5">
        <v>300</v>
      </c>
      <c r="T290">
        <v>1</v>
      </c>
    </row>
    <row r="291" spans="18:21">
      <c r="R291" s="22" t="s">
        <v>315</v>
      </c>
      <c r="S291" s="5">
        <v>300</v>
      </c>
      <c r="T291">
        <v>1</v>
      </c>
      <c r="U291" t="s">
        <v>548</v>
      </c>
    </row>
    <row r="292" spans="18:21">
      <c r="R292" s="22" t="s">
        <v>316</v>
      </c>
      <c r="S292" s="5">
        <v>451.71</v>
      </c>
      <c r="T292">
        <v>1</v>
      </c>
      <c r="U292" t="s">
        <v>548</v>
      </c>
    </row>
    <row r="293" spans="18:21">
      <c r="R293" s="22" t="s">
        <v>317</v>
      </c>
      <c r="S293" s="5">
        <v>471.87</v>
      </c>
      <c r="T293">
        <v>2</v>
      </c>
    </row>
    <row r="294" spans="18:21">
      <c r="R294" s="22" t="s">
        <v>318</v>
      </c>
      <c r="S294" s="5">
        <v>227.13</v>
      </c>
      <c r="T294">
        <v>7</v>
      </c>
    </row>
    <row r="295" spans="18:21">
      <c r="R295" s="22" t="s">
        <v>319</v>
      </c>
      <c r="S295" s="5">
        <v>200</v>
      </c>
      <c r="T295">
        <v>7</v>
      </c>
    </row>
    <row r="296" spans="18:21">
      <c r="R296" s="22" t="s">
        <v>320</v>
      </c>
      <c r="S296" s="5">
        <v>200</v>
      </c>
      <c r="T296">
        <v>7</v>
      </c>
    </row>
    <row r="297" spans="18:21">
      <c r="R297" s="22" t="s">
        <v>321</v>
      </c>
      <c r="S297" s="5">
        <v>200</v>
      </c>
      <c r="T297">
        <v>7</v>
      </c>
    </row>
    <row r="298" spans="18:21">
      <c r="R298" s="22" t="s">
        <v>322</v>
      </c>
      <c r="S298" s="5">
        <v>200</v>
      </c>
      <c r="T298">
        <v>7</v>
      </c>
    </row>
    <row r="299" spans="18:21">
      <c r="R299" s="22" t="s">
        <v>323</v>
      </c>
      <c r="S299" s="5">
        <v>200</v>
      </c>
      <c r="T299">
        <v>7</v>
      </c>
    </row>
    <row r="300" spans="18:21">
      <c r="R300" s="22" t="s">
        <v>324</v>
      </c>
      <c r="S300" s="5">
        <v>300</v>
      </c>
      <c r="T300">
        <v>2</v>
      </c>
      <c r="U300" t="s">
        <v>548</v>
      </c>
    </row>
    <row r="301" spans="18:21">
      <c r="R301" s="22" t="s">
        <v>325</v>
      </c>
      <c r="S301" s="5">
        <v>308.5</v>
      </c>
      <c r="T301">
        <v>3</v>
      </c>
    </row>
    <row r="302" spans="18:21">
      <c r="R302" s="22" t="s">
        <v>326</v>
      </c>
      <c r="S302" s="5">
        <v>325.49</v>
      </c>
      <c r="T302">
        <v>3</v>
      </c>
    </row>
    <row r="303" spans="18:21">
      <c r="R303" s="22" t="s">
        <v>327</v>
      </c>
      <c r="S303" s="5">
        <v>342.48</v>
      </c>
      <c r="T303">
        <v>4</v>
      </c>
    </row>
    <row r="304" spans="18:21">
      <c r="R304" s="22" t="s">
        <v>328</v>
      </c>
      <c r="S304" s="5">
        <v>200</v>
      </c>
      <c r="T304">
        <v>7</v>
      </c>
    </row>
    <row r="305" spans="18:20">
      <c r="R305" s="22" t="s">
        <v>329</v>
      </c>
      <c r="S305" s="5">
        <v>200</v>
      </c>
      <c r="T305">
        <v>7</v>
      </c>
    </row>
    <row r="306" spans="18:20">
      <c r="R306" s="22" t="s">
        <v>330</v>
      </c>
      <c r="S306" s="5">
        <v>200</v>
      </c>
      <c r="T306">
        <v>7</v>
      </c>
    </row>
    <row r="307" spans="18:20">
      <c r="R307" s="22" t="s">
        <v>331</v>
      </c>
      <c r="S307" s="5">
        <v>213.64</v>
      </c>
      <c r="T307">
        <v>7</v>
      </c>
    </row>
    <row r="308" spans="18:20">
      <c r="R308" s="22" t="s">
        <v>332</v>
      </c>
      <c r="S308" s="23">
        <v>313.69</v>
      </c>
      <c r="T308">
        <v>2</v>
      </c>
    </row>
    <row r="309" spans="18:20">
      <c r="R309" s="22" t="s">
        <v>333</v>
      </c>
      <c r="S309" s="23">
        <v>315.99</v>
      </c>
      <c r="T309">
        <v>2</v>
      </c>
    </row>
    <row r="310" spans="18:20">
      <c r="R310" s="22" t="s">
        <v>334</v>
      </c>
      <c r="S310" s="23">
        <v>200</v>
      </c>
      <c r="T310">
        <v>7</v>
      </c>
    </row>
    <row r="311" spans="18:20">
      <c r="R311" s="22" t="s">
        <v>335</v>
      </c>
      <c r="S311" s="23">
        <v>200</v>
      </c>
      <c r="T311">
        <v>7</v>
      </c>
    </row>
    <row r="312" spans="18:20">
      <c r="R312" s="22" t="s">
        <v>336</v>
      </c>
      <c r="S312" s="23">
        <v>200</v>
      </c>
      <c r="T312">
        <v>7</v>
      </c>
    </row>
    <row r="313" spans="18:20">
      <c r="R313" s="22" t="s">
        <v>337</v>
      </c>
      <c r="S313" s="23">
        <v>200</v>
      </c>
      <c r="T313">
        <v>7</v>
      </c>
    </row>
    <row r="314" spans="18:20">
      <c r="R314" s="22" t="s">
        <v>338</v>
      </c>
      <c r="S314" s="5">
        <v>309.60000000000002</v>
      </c>
      <c r="T314">
        <v>4</v>
      </c>
    </row>
    <row r="315" spans="18:20">
      <c r="R315" s="22" t="s">
        <v>339</v>
      </c>
      <c r="S315" s="23">
        <v>328.81</v>
      </c>
      <c r="T315">
        <v>3</v>
      </c>
    </row>
    <row r="316" spans="18:20">
      <c r="R316" s="22" t="s">
        <v>340</v>
      </c>
      <c r="S316" s="5">
        <v>309.60000000000002</v>
      </c>
      <c r="T316">
        <v>3</v>
      </c>
    </row>
    <row r="317" spans="18:20">
      <c r="R317" s="22" t="s">
        <v>341</v>
      </c>
      <c r="S317" s="23">
        <v>328.88</v>
      </c>
      <c r="T317">
        <v>4</v>
      </c>
    </row>
    <row r="318" spans="18:20">
      <c r="R318" s="22" t="s">
        <v>342</v>
      </c>
      <c r="S318" s="23">
        <v>200</v>
      </c>
      <c r="T318">
        <v>7</v>
      </c>
    </row>
    <row r="319" spans="18:20">
      <c r="R319" s="22" t="s">
        <v>343</v>
      </c>
      <c r="S319" s="23">
        <v>200</v>
      </c>
      <c r="T319">
        <v>7</v>
      </c>
    </row>
    <row r="320" spans="18:20">
      <c r="R320" s="22" t="s">
        <v>344</v>
      </c>
      <c r="S320" s="23">
        <v>200</v>
      </c>
      <c r="T320">
        <v>7</v>
      </c>
    </row>
    <row r="321" spans="18:20">
      <c r="R321" s="22" t="s">
        <v>345</v>
      </c>
      <c r="S321" s="5">
        <v>221.07</v>
      </c>
      <c r="T321">
        <v>7</v>
      </c>
    </row>
    <row r="322" spans="18:20">
      <c r="R322" s="22" t="s">
        <v>346</v>
      </c>
      <c r="S322" s="5">
        <v>268.62</v>
      </c>
      <c r="T322">
        <v>7</v>
      </c>
    </row>
    <row r="323" spans="18:20">
      <c r="R323" s="22" t="s">
        <v>347</v>
      </c>
      <c r="S323" s="23">
        <v>259.98</v>
      </c>
      <c r="T323">
        <v>7</v>
      </c>
    </row>
    <row r="324" spans="18:20">
      <c r="R324" s="22" t="s">
        <v>348</v>
      </c>
      <c r="S324" s="23">
        <v>200</v>
      </c>
      <c r="T324">
        <v>7</v>
      </c>
    </row>
    <row r="325" spans="18:20">
      <c r="R325" s="22" t="s">
        <v>349</v>
      </c>
      <c r="S325" s="23">
        <v>200</v>
      </c>
      <c r="T325">
        <v>7</v>
      </c>
    </row>
    <row r="326" spans="18:20">
      <c r="R326" s="22" t="s">
        <v>350</v>
      </c>
      <c r="S326" s="23">
        <v>200</v>
      </c>
      <c r="T326">
        <v>7</v>
      </c>
    </row>
    <row r="327" spans="18:20">
      <c r="R327" s="22" t="s">
        <v>351</v>
      </c>
      <c r="S327" s="23">
        <v>200</v>
      </c>
      <c r="T327">
        <v>7</v>
      </c>
    </row>
    <row r="328" spans="18:20">
      <c r="R328" s="22" t="s">
        <v>352</v>
      </c>
      <c r="S328" s="5">
        <v>310.8</v>
      </c>
      <c r="T328">
        <v>4</v>
      </c>
    </row>
    <row r="329" spans="18:20">
      <c r="R329" s="22" t="s">
        <v>353</v>
      </c>
      <c r="S329" s="23">
        <v>332.2</v>
      </c>
      <c r="T329">
        <v>3</v>
      </c>
    </row>
    <row r="330" spans="18:20">
      <c r="R330" s="22" t="s">
        <v>354</v>
      </c>
      <c r="S330" s="23">
        <v>310.75</v>
      </c>
      <c r="T330">
        <v>3</v>
      </c>
    </row>
    <row r="331" spans="18:20">
      <c r="R331" s="22" t="s">
        <v>355</v>
      </c>
      <c r="S331" s="23">
        <v>332.2</v>
      </c>
      <c r="T331">
        <v>4</v>
      </c>
    </row>
    <row r="332" spans="18:20">
      <c r="R332" s="22" t="s">
        <v>356</v>
      </c>
      <c r="S332" s="23">
        <v>200</v>
      </c>
      <c r="T332">
        <v>7</v>
      </c>
    </row>
    <row r="333" spans="18:20">
      <c r="R333" s="22" t="s">
        <v>357</v>
      </c>
      <c r="S333" s="23">
        <v>200</v>
      </c>
      <c r="T333">
        <v>7</v>
      </c>
    </row>
    <row r="334" spans="18:20">
      <c r="R334" s="22" t="s">
        <v>358</v>
      </c>
      <c r="S334" s="23">
        <v>200</v>
      </c>
      <c r="T334">
        <v>7</v>
      </c>
    </row>
    <row r="335" spans="18:20">
      <c r="R335" s="22" t="s">
        <v>359</v>
      </c>
      <c r="S335" s="5">
        <v>209.74</v>
      </c>
      <c r="T335">
        <v>7</v>
      </c>
    </row>
    <row r="336" spans="18:20">
      <c r="R336" s="22" t="s">
        <v>360</v>
      </c>
      <c r="S336" s="5">
        <v>232.2</v>
      </c>
      <c r="T336">
        <v>7</v>
      </c>
    </row>
    <row r="337" spans="18:20">
      <c r="R337" s="22" t="s">
        <v>361</v>
      </c>
      <c r="S337" s="23">
        <v>381.56</v>
      </c>
      <c r="T337">
        <v>2</v>
      </c>
    </row>
    <row r="338" spans="18:20">
      <c r="R338" s="22" t="s">
        <v>362</v>
      </c>
      <c r="S338" s="23">
        <v>240</v>
      </c>
      <c r="T338">
        <v>7</v>
      </c>
    </row>
    <row r="339" spans="18:20">
      <c r="R339" s="22" t="s">
        <v>363</v>
      </c>
      <c r="S339" s="23">
        <v>200</v>
      </c>
      <c r="T339">
        <v>7</v>
      </c>
    </row>
    <row r="340" spans="18:20">
      <c r="R340" s="22" t="s">
        <v>364</v>
      </c>
      <c r="S340" s="23">
        <v>200</v>
      </c>
      <c r="T340">
        <v>7</v>
      </c>
    </row>
    <row r="341" spans="18:20">
      <c r="R341" s="22" t="s">
        <v>365</v>
      </c>
      <c r="S341" s="23">
        <v>200</v>
      </c>
      <c r="T341">
        <v>7</v>
      </c>
    </row>
    <row r="342" spans="18:20">
      <c r="R342" s="22" t="s">
        <v>366</v>
      </c>
      <c r="S342" s="23">
        <v>200</v>
      </c>
      <c r="T342">
        <v>7</v>
      </c>
    </row>
    <row r="343" spans="18:20">
      <c r="R343" s="22" t="s">
        <v>367</v>
      </c>
      <c r="S343" s="23">
        <v>200</v>
      </c>
      <c r="T343">
        <v>7</v>
      </c>
    </row>
    <row r="344" spans="18:20">
      <c r="R344" s="22" t="s">
        <v>368</v>
      </c>
      <c r="S344" s="23">
        <v>200</v>
      </c>
      <c r="T344">
        <v>7</v>
      </c>
    </row>
    <row r="345" spans="18:20">
      <c r="R345" s="22" t="s">
        <v>369</v>
      </c>
      <c r="S345" s="23">
        <v>200</v>
      </c>
      <c r="T345">
        <v>7</v>
      </c>
    </row>
    <row r="346" spans="18:20">
      <c r="R346" s="22" t="s">
        <v>370</v>
      </c>
      <c r="S346" s="23">
        <v>200</v>
      </c>
      <c r="T346">
        <v>7</v>
      </c>
    </row>
    <row r="347" spans="18:20">
      <c r="R347" s="22" t="s">
        <v>371</v>
      </c>
      <c r="S347" s="5">
        <v>359.65</v>
      </c>
      <c r="T347">
        <v>2</v>
      </c>
    </row>
    <row r="348" spans="18:20">
      <c r="R348" s="22" t="s">
        <v>372</v>
      </c>
      <c r="S348" s="5">
        <v>328.7</v>
      </c>
      <c r="T348">
        <v>2</v>
      </c>
    </row>
    <row r="349" spans="18:20">
      <c r="R349" s="22" t="s">
        <v>373</v>
      </c>
      <c r="S349" s="5">
        <v>200</v>
      </c>
      <c r="T349">
        <v>7</v>
      </c>
    </row>
    <row r="350" spans="18:20">
      <c r="R350" s="22" t="s">
        <v>374</v>
      </c>
      <c r="S350" s="5">
        <v>200</v>
      </c>
      <c r="T350">
        <v>7</v>
      </c>
    </row>
    <row r="351" spans="18:20">
      <c r="R351" s="22" t="s">
        <v>375</v>
      </c>
      <c r="S351" s="5">
        <v>200</v>
      </c>
      <c r="T351">
        <v>7</v>
      </c>
    </row>
    <row r="352" spans="18:20">
      <c r="R352" s="22" t="s">
        <v>376</v>
      </c>
      <c r="S352" s="5">
        <v>200</v>
      </c>
      <c r="T352">
        <v>7</v>
      </c>
    </row>
    <row r="353" spans="18:20">
      <c r="R353" s="22" t="s">
        <v>377</v>
      </c>
      <c r="S353" s="5">
        <v>200</v>
      </c>
      <c r="T353">
        <v>7</v>
      </c>
    </row>
    <row r="354" spans="18:20">
      <c r="R354" s="22" t="s">
        <v>378</v>
      </c>
      <c r="S354" s="5">
        <v>200</v>
      </c>
      <c r="T354">
        <v>7</v>
      </c>
    </row>
    <row r="355" spans="18:20">
      <c r="R355" s="22" t="s">
        <v>379</v>
      </c>
      <c r="S355" s="5">
        <v>320</v>
      </c>
      <c r="T355">
        <v>4</v>
      </c>
    </row>
    <row r="356" spans="18:20">
      <c r="R356" s="22" t="s">
        <v>380</v>
      </c>
      <c r="S356" s="5">
        <v>320</v>
      </c>
      <c r="T356">
        <v>3</v>
      </c>
    </row>
    <row r="357" spans="18:20">
      <c r="R357" s="22" t="s">
        <v>381</v>
      </c>
      <c r="S357" s="5">
        <v>320</v>
      </c>
      <c r="T357">
        <v>3</v>
      </c>
    </row>
    <row r="358" spans="18:20">
      <c r="R358" s="22" t="s">
        <v>382</v>
      </c>
      <c r="S358" s="5">
        <v>320</v>
      </c>
      <c r="T358">
        <v>4</v>
      </c>
    </row>
    <row r="359" spans="18:20">
      <c r="R359" s="22" t="s">
        <v>383</v>
      </c>
      <c r="S359" s="23">
        <v>200</v>
      </c>
      <c r="T359">
        <v>7</v>
      </c>
    </row>
    <row r="360" spans="18:20">
      <c r="R360" s="22" t="s">
        <v>384</v>
      </c>
      <c r="S360" s="23">
        <v>200</v>
      </c>
      <c r="T360">
        <v>7</v>
      </c>
    </row>
    <row r="361" spans="18:20">
      <c r="R361" s="22" t="s">
        <v>385</v>
      </c>
      <c r="S361" s="23">
        <v>200</v>
      </c>
      <c r="T361">
        <v>7</v>
      </c>
    </row>
    <row r="362" spans="18:20">
      <c r="R362" s="22" t="s">
        <v>386</v>
      </c>
      <c r="S362" s="23">
        <v>200</v>
      </c>
      <c r="T362">
        <v>7</v>
      </c>
    </row>
    <row r="363" spans="18:20">
      <c r="R363" s="22" t="s">
        <v>387</v>
      </c>
      <c r="S363" s="23">
        <v>200</v>
      </c>
      <c r="T363">
        <v>7</v>
      </c>
    </row>
    <row r="364" spans="18:20">
      <c r="R364" s="22" t="s">
        <v>388</v>
      </c>
      <c r="S364" s="23">
        <v>200</v>
      </c>
      <c r="T364">
        <v>7</v>
      </c>
    </row>
    <row r="365" spans="18:20">
      <c r="R365" s="22" t="s">
        <v>389</v>
      </c>
      <c r="S365" s="5">
        <v>335.05</v>
      </c>
      <c r="T365">
        <v>2</v>
      </c>
    </row>
    <row r="366" spans="18:20">
      <c r="R366" s="22" t="s">
        <v>390</v>
      </c>
      <c r="S366" s="5">
        <v>344.1</v>
      </c>
      <c r="T366">
        <v>2</v>
      </c>
    </row>
    <row r="367" spans="18:20">
      <c r="R367" s="22" t="s">
        <v>391</v>
      </c>
      <c r="S367" s="5">
        <v>200</v>
      </c>
      <c r="T367">
        <v>7</v>
      </c>
    </row>
    <row r="368" spans="18:20">
      <c r="R368" s="22" t="s">
        <v>392</v>
      </c>
      <c r="S368" s="5">
        <v>200</v>
      </c>
      <c r="T368">
        <v>7</v>
      </c>
    </row>
    <row r="369" spans="18:20">
      <c r="R369" s="22" t="s">
        <v>393</v>
      </c>
      <c r="S369" s="5">
        <v>200</v>
      </c>
      <c r="T369">
        <v>7</v>
      </c>
    </row>
    <row r="370" spans="18:20">
      <c r="R370" s="22" t="s">
        <v>394</v>
      </c>
      <c r="S370" s="5">
        <v>200</v>
      </c>
      <c r="T370">
        <v>7</v>
      </c>
    </row>
    <row r="371" spans="18:20">
      <c r="R371" s="22" t="s">
        <v>395</v>
      </c>
      <c r="S371" s="5">
        <v>200</v>
      </c>
      <c r="T371">
        <v>7</v>
      </c>
    </row>
    <row r="372" spans="18:20">
      <c r="R372" s="22" t="s">
        <v>396</v>
      </c>
      <c r="S372" s="5">
        <v>200</v>
      </c>
      <c r="T372">
        <v>7</v>
      </c>
    </row>
    <row r="373" spans="18:20">
      <c r="R373" s="22" t="s">
        <v>397</v>
      </c>
      <c r="S373" s="5">
        <v>320</v>
      </c>
      <c r="T373">
        <v>4</v>
      </c>
    </row>
    <row r="374" spans="18:20">
      <c r="R374" s="22" t="s">
        <v>398</v>
      </c>
      <c r="S374" s="5">
        <v>320</v>
      </c>
      <c r="T374">
        <v>3</v>
      </c>
    </row>
    <row r="375" spans="18:20">
      <c r="R375" s="22" t="s">
        <v>399</v>
      </c>
      <c r="S375" s="5">
        <v>320</v>
      </c>
      <c r="T375">
        <v>3</v>
      </c>
    </row>
    <row r="376" spans="18:20">
      <c r="R376" s="22" t="s">
        <v>400</v>
      </c>
      <c r="S376" s="5">
        <v>320</v>
      </c>
      <c r="T376">
        <v>4</v>
      </c>
    </row>
    <row r="377" spans="18:20">
      <c r="R377" s="22" t="s">
        <v>401</v>
      </c>
      <c r="S377" s="23">
        <v>200</v>
      </c>
      <c r="T377">
        <v>7</v>
      </c>
    </row>
    <row r="378" spans="18:20">
      <c r="R378" s="22" t="s">
        <v>402</v>
      </c>
      <c r="S378" s="23">
        <v>200</v>
      </c>
      <c r="T378">
        <v>7</v>
      </c>
    </row>
    <row r="379" spans="18:20">
      <c r="R379" s="22" t="s">
        <v>403</v>
      </c>
      <c r="S379" s="23">
        <v>200</v>
      </c>
      <c r="T379">
        <v>7</v>
      </c>
    </row>
    <row r="380" spans="18:20">
      <c r="R380" s="22" t="s">
        <v>404</v>
      </c>
      <c r="S380" s="23">
        <v>200</v>
      </c>
      <c r="T380">
        <v>7</v>
      </c>
    </row>
    <row r="381" spans="18:20">
      <c r="R381" s="22" t="s">
        <v>405</v>
      </c>
      <c r="S381" s="23">
        <v>200</v>
      </c>
      <c r="T381">
        <v>7</v>
      </c>
    </row>
    <row r="382" spans="18:20">
      <c r="R382" s="22" t="s">
        <v>406</v>
      </c>
      <c r="S382" s="23">
        <v>200</v>
      </c>
      <c r="T382">
        <v>7</v>
      </c>
    </row>
    <row r="383" spans="18:20">
      <c r="R383" s="22" t="s">
        <v>407</v>
      </c>
      <c r="S383" s="5">
        <v>350.47</v>
      </c>
      <c r="T383">
        <v>2</v>
      </c>
    </row>
    <row r="384" spans="18:20">
      <c r="R384" s="22" t="s">
        <v>408</v>
      </c>
      <c r="S384" s="5">
        <v>359.55</v>
      </c>
      <c r="T384">
        <v>2</v>
      </c>
    </row>
    <row r="385" spans="18:20">
      <c r="R385" s="22" t="s">
        <v>409</v>
      </c>
      <c r="S385" s="5">
        <v>200</v>
      </c>
      <c r="T385">
        <v>7</v>
      </c>
    </row>
    <row r="386" spans="18:20">
      <c r="R386" s="22" t="s">
        <v>410</v>
      </c>
      <c r="S386" s="5">
        <v>200</v>
      </c>
      <c r="T386">
        <v>7</v>
      </c>
    </row>
    <row r="387" spans="18:20">
      <c r="R387" s="22" t="s">
        <v>411</v>
      </c>
      <c r="S387" s="5">
        <v>200</v>
      </c>
      <c r="T387">
        <v>7</v>
      </c>
    </row>
    <row r="388" spans="18:20">
      <c r="R388" s="22" t="s">
        <v>412</v>
      </c>
      <c r="S388" s="5">
        <v>200</v>
      </c>
      <c r="T388">
        <v>7</v>
      </c>
    </row>
    <row r="389" spans="18:20">
      <c r="R389" s="22" t="s">
        <v>413</v>
      </c>
      <c r="S389" s="5">
        <v>200</v>
      </c>
      <c r="T389">
        <v>7</v>
      </c>
    </row>
    <row r="390" spans="18:20">
      <c r="R390" s="22" t="s">
        <v>414</v>
      </c>
      <c r="S390" s="5">
        <v>200</v>
      </c>
      <c r="T390">
        <v>7</v>
      </c>
    </row>
    <row r="391" spans="18:20">
      <c r="R391" s="22" t="s">
        <v>415</v>
      </c>
      <c r="S391" s="5">
        <v>320</v>
      </c>
      <c r="T391">
        <v>4</v>
      </c>
    </row>
    <row r="392" spans="18:20">
      <c r="R392" s="22" t="s">
        <v>416</v>
      </c>
      <c r="S392" s="5">
        <v>320</v>
      </c>
      <c r="T392">
        <v>3</v>
      </c>
    </row>
    <row r="393" spans="18:20">
      <c r="R393" s="22" t="s">
        <v>417</v>
      </c>
      <c r="S393" s="5">
        <v>320</v>
      </c>
      <c r="T393">
        <v>3</v>
      </c>
    </row>
    <row r="394" spans="18:20">
      <c r="R394" s="22" t="s">
        <v>418</v>
      </c>
      <c r="S394" s="5">
        <v>320</v>
      </c>
      <c r="T394">
        <v>4</v>
      </c>
    </row>
    <row r="395" spans="18:20">
      <c r="R395" s="22" t="s">
        <v>419</v>
      </c>
      <c r="S395" s="5">
        <v>200</v>
      </c>
      <c r="T395">
        <v>7</v>
      </c>
    </row>
    <row r="396" spans="18:20">
      <c r="R396" s="22" t="s">
        <v>420</v>
      </c>
      <c r="S396" s="5">
        <v>200</v>
      </c>
      <c r="T396">
        <v>7</v>
      </c>
    </row>
    <row r="397" spans="18:20">
      <c r="R397" s="22" t="s">
        <v>421</v>
      </c>
      <c r="S397" s="5">
        <v>200</v>
      </c>
      <c r="T397">
        <v>7</v>
      </c>
    </row>
    <row r="398" spans="18:20">
      <c r="R398" s="22" t="s">
        <v>422</v>
      </c>
      <c r="S398" s="5">
        <v>200</v>
      </c>
      <c r="T398">
        <v>7</v>
      </c>
    </row>
    <row r="399" spans="18:20">
      <c r="R399" s="22" t="s">
        <v>423</v>
      </c>
      <c r="S399" s="5">
        <v>200</v>
      </c>
      <c r="T399">
        <v>7</v>
      </c>
    </row>
    <row r="400" spans="18:20">
      <c r="R400" s="22" t="s">
        <v>424</v>
      </c>
      <c r="S400" s="5">
        <v>200</v>
      </c>
      <c r="T400">
        <v>7</v>
      </c>
    </row>
    <row r="401" spans="18:20">
      <c r="R401" s="22" t="s">
        <v>425</v>
      </c>
      <c r="S401" s="5">
        <v>365.88</v>
      </c>
      <c r="T401">
        <v>2</v>
      </c>
    </row>
    <row r="402" spans="18:20">
      <c r="R402" s="22" t="s">
        <v>426</v>
      </c>
      <c r="S402" s="5">
        <v>414.95</v>
      </c>
      <c r="T402">
        <v>2</v>
      </c>
    </row>
    <row r="403" spans="18:20">
      <c r="R403" s="22" t="s">
        <v>427</v>
      </c>
      <c r="S403" s="5">
        <v>200</v>
      </c>
      <c r="T403">
        <v>7</v>
      </c>
    </row>
    <row r="404" spans="18:20">
      <c r="R404" s="22" t="s">
        <v>428</v>
      </c>
      <c r="S404" s="5">
        <v>200</v>
      </c>
      <c r="T404">
        <v>7</v>
      </c>
    </row>
    <row r="405" spans="18:20">
      <c r="R405" s="22" t="s">
        <v>429</v>
      </c>
      <c r="S405" s="5">
        <v>200</v>
      </c>
      <c r="T405">
        <v>7</v>
      </c>
    </row>
    <row r="406" spans="18:20">
      <c r="R406" s="22" t="s">
        <v>430</v>
      </c>
      <c r="S406" s="5">
        <v>200</v>
      </c>
      <c r="T406">
        <v>7</v>
      </c>
    </row>
    <row r="407" spans="18:20">
      <c r="R407" s="22" t="s">
        <v>431</v>
      </c>
      <c r="S407" s="5">
        <v>200</v>
      </c>
      <c r="T407">
        <v>7</v>
      </c>
    </row>
    <row r="408" spans="18:20">
      <c r="R408" s="22" t="s">
        <v>432</v>
      </c>
      <c r="S408" s="5">
        <v>387.5</v>
      </c>
      <c r="T408">
        <v>4</v>
      </c>
    </row>
    <row r="409" spans="18:20">
      <c r="R409" s="22" t="s">
        <v>433</v>
      </c>
      <c r="S409" s="5">
        <v>362.5</v>
      </c>
      <c r="T409">
        <v>3</v>
      </c>
    </row>
    <row r="410" spans="18:20">
      <c r="R410" s="22" t="s">
        <v>434</v>
      </c>
      <c r="S410" s="5">
        <v>362.5</v>
      </c>
      <c r="T410">
        <v>3</v>
      </c>
    </row>
    <row r="411" spans="18:20">
      <c r="R411" s="22" t="s">
        <v>435</v>
      </c>
      <c r="S411" s="5">
        <v>337.5</v>
      </c>
      <c r="T411">
        <v>4</v>
      </c>
    </row>
    <row r="412" spans="18:20">
      <c r="R412" s="22" t="s">
        <v>436</v>
      </c>
      <c r="S412" s="23">
        <v>200</v>
      </c>
      <c r="T412">
        <v>7</v>
      </c>
    </row>
    <row r="413" spans="18:20">
      <c r="R413" s="22" t="s">
        <v>437</v>
      </c>
      <c r="S413" s="23">
        <v>200</v>
      </c>
      <c r="T413">
        <v>7</v>
      </c>
    </row>
    <row r="414" spans="18:20">
      <c r="R414" s="22" t="s">
        <v>438</v>
      </c>
      <c r="S414" s="23">
        <v>200</v>
      </c>
      <c r="T414">
        <v>7</v>
      </c>
    </row>
    <row r="415" spans="18:20">
      <c r="R415" s="22" t="s">
        <v>439</v>
      </c>
      <c r="S415" s="23">
        <v>200</v>
      </c>
      <c r="T415">
        <v>7</v>
      </c>
    </row>
    <row r="416" spans="18:20">
      <c r="R416" s="22" t="s">
        <v>440</v>
      </c>
      <c r="S416" s="23">
        <v>200</v>
      </c>
      <c r="T416">
        <v>7</v>
      </c>
    </row>
    <row r="417" spans="18:20">
      <c r="R417" s="22" t="s">
        <v>441</v>
      </c>
      <c r="S417" s="5">
        <v>371.26</v>
      </c>
      <c r="T417">
        <v>2</v>
      </c>
    </row>
    <row r="418" spans="18:20">
      <c r="R418" s="22" t="s">
        <v>442</v>
      </c>
      <c r="S418" s="5">
        <v>380.36</v>
      </c>
      <c r="T418">
        <v>2</v>
      </c>
    </row>
    <row r="419" spans="18:20">
      <c r="R419" s="22" t="s">
        <v>443</v>
      </c>
      <c r="S419" s="5">
        <v>200</v>
      </c>
      <c r="T419">
        <v>7</v>
      </c>
    </row>
    <row r="420" spans="18:20">
      <c r="R420" s="22" t="s">
        <v>444</v>
      </c>
      <c r="S420" s="5">
        <v>200</v>
      </c>
      <c r="T420">
        <v>7</v>
      </c>
    </row>
    <row r="421" spans="18:20">
      <c r="R421" s="22" t="s">
        <v>445</v>
      </c>
      <c r="S421" s="5">
        <v>200</v>
      </c>
      <c r="T421">
        <v>7</v>
      </c>
    </row>
    <row r="422" spans="18:20">
      <c r="R422" s="22" t="s">
        <v>446</v>
      </c>
      <c r="S422" s="5">
        <v>200</v>
      </c>
      <c r="T422">
        <v>7</v>
      </c>
    </row>
    <row r="423" spans="18:20">
      <c r="R423" s="22" t="s">
        <v>447</v>
      </c>
      <c r="S423" s="5">
        <v>200</v>
      </c>
      <c r="T423">
        <v>7</v>
      </c>
    </row>
    <row r="424" spans="18:20">
      <c r="R424" s="22" t="s">
        <v>448</v>
      </c>
      <c r="S424" s="23">
        <v>325</v>
      </c>
      <c r="T424">
        <v>4</v>
      </c>
    </row>
    <row r="425" spans="18:20">
      <c r="R425" s="22" t="s">
        <v>449</v>
      </c>
      <c r="S425" s="23">
        <v>325</v>
      </c>
      <c r="T425">
        <v>3</v>
      </c>
    </row>
    <row r="426" spans="18:20">
      <c r="R426" s="22" t="s">
        <v>450</v>
      </c>
      <c r="S426" s="23">
        <v>325</v>
      </c>
      <c r="T426">
        <v>3</v>
      </c>
    </row>
    <row r="427" spans="18:20">
      <c r="R427" s="22" t="s">
        <v>451</v>
      </c>
      <c r="S427" s="23">
        <v>325</v>
      </c>
      <c r="T427">
        <v>4</v>
      </c>
    </row>
    <row r="428" spans="18:20">
      <c r="R428" s="22" t="s">
        <v>452</v>
      </c>
      <c r="S428" s="23">
        <v>200</v>
      </c>
      <c r="T428">
        <v>7</v>
      </c>
    </row>
    <row r="429" spans="18:20">
      <c r="R429" s="22" t="s">
        <v>453</v>
      </c>
      <c r="S429" s="23">
        <v>200</v>
      </c>
      <c r="T429">
        <v>7</v>
      </c>
    </row>
    <row r="430" spans="18:20">
      <c r="R430" s="22" t="s">
        <v>454</v>
      </c>
      <c r="S430" s="23">
        <v>200</v>
      </c>
      <c r="T430">
        <v>7</v>
      </c>
    </row>
    <row r="431" spans="18:20">
      <c r="R431" s="22" t="s">
        <v>455</v>
      </c>
      <c r="S431" s="23">
        <v>200</v>
      </c>
      <c r="T431">
        <v>7</v>
      </c>
    </row>
    <row r="432" spans="18:20">
      <c r="R432" s="22" t="s">
        <v>456</v>
      </c>
      <c r="S432" s="23">
        <v>200</v>
      </c>
      <c r="T432">
        <v>7</v>
      </c>
    </row>
    <row r="433" spans="18:20">
      <c r="R433" s="22" t="s">
        <v>457</v>
      </c>
      <c r="S433" s="5">
        <v>386.69</v>
      </c>
      <c r="T433">
        <v>2</v>
      </c>
    </row>
    <row r="434" spans="18:20">
      <c r="R434" s="22" t="s">
        <v>458</v>
      </c>
      <c r="S434" s="23">
        <v>395.7</v>
      </c>
      <c r="T434">
        <v>2</v>
      </c>
    </row>
    <row r="435" spans="18:20">
      <c r="R435" s="22" t="s">
        <v>459</v>
      </c>
      <c r="S435" s="23">
        <v>200</v>
      </c>
      <c r="T435">
        <v>7</v>
      </c>
    </row>
    <row r="436" spans="18:20">
      <c r="R436" s="22" t="s">
        <v>460</v>
      </c>
      <c r="S436" s="23">
        <v>200</v>
      </c>
      <c r="T436">
        <v>7</v>
      </c>
    </row>
    <row r="437" spans="18:20">
      <c r="R437" s="22" t="s">
        <v>461</v>
      </c>
      <c r="S437" s="23">
        <v>200</v>
      </c>
      <c r="T437">
        <v>7</v>
      </c>
    </row>
    <row r="438" spans="18:20">
      <c r="R438" s="22" t="s">
        <v>462</v>
      </c>
      <c r="S438" s="23">
        <v>200</v>
      </c>
      <c r="T438">
        <v>7</v>
      </c>
    </row>
    <row r="439" spans="18:20">
      <c r="R439" s="22" t="s">
        <v>463</v>
      </c>
      <c r="S439" s="23">
        <v>200</v>
      </c>
      <c r="T439">
        <v>7</v>
      </c>
    </row>
    <row r="440" spans="18:20">
      <c r="R440" s="22" t="s">
        <v>464</v>
      </c>
      <c r="S440" s="23">
        <v>325</v>
      </c>
      <c r="T440">
        <v>4</v>
      </c>
    </row>
    <row r="441" spans="18:20">
      <c r="R441" s="22" t="s">
        <v>465</v>
      </c>
      <c r="S441" s="23">
        <v>325</v>
      </c>
      <c r="T441">
        <v>3</v>
      </c>
    </row>
    <row r="442" spans="18:20">
      <c r="R442" s="22" t="s">
        <v>466</v>
      </c>
      <c r="S442" s="23">
        <v>325</v>
      </c>
      <c r="T442">
        <v>3</v>
      </c>
    </row>
    <row r="443" spans="18:20">
      <c r="R443" s="22" t="s">
        <v>467</v>
      </c>
      <c r="S443" s="23">
        <v>325</v>
      </c>
      <c r="T443">
        <v>4</v>
      </c>
    </row>
    <row r="444" spans="18:20">
      <c r="R444" s="22" t="s">
        <v>468</v>
      </c>
      <c r="S444" s="23">
        <v>200</v>
      </c>
      <c r="T444">
        <v>7</v>
      </c>
    </row>
    <row r="445" spans="18:20">
      <c r="R445" s="22" t="s">
        <v>469</v>
      </c>
      <c r="S445" s="23">
        <v>200</v>
      </c>
      <c r="T445">
        <v>7</v>
      </c>
    </row>
    <row r="446" spans="18:20">
      <c r="R446" s="22" t="s">
        <v>470</v>
      </c>
      <c r="S446" s="23">
        <v>200</v>
      </c>
      <c r="T446">
        <v>7</v>
      </c>
    </row>
    <row r="447" spans="18:20">
      <c r="R447" s="22" t="s">
        <v>471</v>
      </c>
      <c r="S447" s="23">
        <v>200</v>
      </c>
      <c r="T447">
        <v>7</v>
      </c>
    </row>
    <row r="448" spans="18:20">
      <c r="R448" s="22" t="s">
        <v>472</v>
      </c>
      <c r="S448" s="23">
        <v>200</v>
      </c>
      <c r="T448">
        <v>7</v>
      </c>
    </row>
    <row r="449" spans="18:20">
      <c r="R449" s="22" t="s">
        <v>473</v>
      </c>
      <c r="S449" s="23">
        <v>402.1</v>
      </c>
      <c r="T449">
        <v>2</v>
      </c>
    </row>
    <row r="450" spans="18:20">
      <c r="R450" s="22" t="s">
        <v>474</v>
      </c>
      <c r="S450" s="23">
        <v>411.18</v>
      </c>
      <c r="T450">
        <v>2</v>
      </c>
    </row>
    <row r="451" spans="18:20">
      <c r="R451" s="22" t="s">
        <v>475</v>
      </c>
      <c r="S451" s="23">
        <v>200</v>
      </c>
      <c r="T451">
        <v>7</v>
      </c>
    </row>
    <row r="452" spans="18:20">
      <c r="R452" s="22" t="s">
        <v>476</v>
      </c>
      <c r="S452" s="23">
        <v>200</v>
      </c>
      <c r="T452">
        <v>7</v>
      </c>
    </row>
    <row r="453" spans="18:20">
      <c r="R453" s="22" t="s">
        <v>477</v>
      </c>
      <c r="S453" s="23">
        <v>200</v>
      </c>
      <c r="T453">
        <v>7</v>
      </c>
    </row>
    <row r="454" spans="18:20">
      <c r="R454" s="22" t="s">
        <v>478</v>
      </c>
      <c r="S454" s="23">
        <v>200</v>
      </c>
      <c r="T454">
        <v>7</v>
      </c>
    </row>
    <row r="455" spans="18:20">
      <c r="R455" s="22" t="s">
        <v>479</v>
      </c>
      <c r="S455" s="23">
        <v>200</v>
      </c>
      <c r="T455">
        <v>7</v>
      </c>
    </row>
    <row r="456" spans="18:20">
      <c r="R456" s="22" t="s">
        <v>480</v>
      </c>
      <c r="S456" s="23">
        <v>325</v>
      </c>
      <c r="T456">
        <v>4</v>
      </c>
    </row>
    <row r="457" spans="18:20">
      <c r="R457" s="22" t="s">
        <v>481</v>
      </c>
      <c r="S457" s="23">
        <v>325</v>
      </c>
      <c r="T457">
        <v>3</v>
      </c>
    </row>
    <row r="458" spans="18:20">
      <c r="R458" s="22" t="s">
        <v>482</v>
      </c>
      <c r="S458" s="23">
        <v>325</v>
      </c>
      <c r="T458">
        <v>3</v>
      </c>
    </row>
    <row r="459" spans="18:20">
      <c r="R459" s="22" t="s">
        <v>483</v>
      </c>
      <c r="S459" s="23">
        <v>325</v>
      </c>
      <c r="T459">
        <v>4</v>
      </c>
    </row>
    <row r="460" spans="18:20">
      <c r="R460" s="22" t="s">
        <v>484</v>
      </c>
      <c r="S460" s="23">
        <v>200</v>
      </c>
      <c r="T460">
        <v>7</v>
      </c>
    </row>
    <row r="461" spans="18:20">
      <c r="R461" s="22" t="s">
        <v>485</v>
      </c>
      <c r="S461" s="23">
        <v>200</v>
      </c>
      <c r="T461">
        <v>7</v>
      </c>
    </row>
    <row r="462" spans="18:20">
      <c r="R462" s="22" t="s">
        <v>486</v>
      </c>
      <c r="S462" s="23">
        <v>200</v>
      </c>
      <c r="T462">
        <v>7</v>
      </c>
    </row>
    <row r="463" spans="18:20">
      <c r="R463" s="22" t="s">
        <v>487</v>
      </c>
      <c r="S463" s="23">
        <v>200</v>
      </c>
      <c r="T463">
        <v>7</v>
      </c>
    </row>
    <row r="464" spans="18:20">
      <c r="R464" s="22" t="s">
        <v>488</v>
      </c>
      <c r="S464" s="23">
        <v>200</v>
      </c>
      <c r="T464">
        <v>7</v>
      </c>
    </row>
    <row r="465" spans="18:21">
      <c r="R465" s="22" t="s">
        <v>489</v>
      </c>
      <c r="S465" s="23">
        <v>417.51</v>
      </c>
      <c r="T465">
        <v>2</v>
      </c>
    </row>
    <row r="466" spans="18:21">
      <c r="R466" s="22" t="s">
        <v>490</v>
      </c>
      <c r="S466" s="23">
        <v>426.58</v>
      </c>
      <c r="T466">
        <v>2</v>
      </c>
    </row>
    <row r="467" spans="18:21">
      <c r="R467" s="22" t="s">
        <v>491</v>
      </c>
      <c r="S467" s="23">
        <v>200</v>
      </c>
      <c r="T467">
        <v>7</v>
      </c>
    </row>
    <row r="468" spans="18:21">
      <c r="R468" s="22" t="s">
        <v>492</v>
      </c>
      <c r="S468" s="23">
        <v>200</v>
      </c>
      <c r="T468">
        <v>7</v>
      </c>
    </row>
    <row r="469" spans="18:21">
      <c r="R469" s="22" t="s">
        <v>493</v>
      </c>
      <c r="S469" s="23">
        <v>200</v>
      </c>
      <c r="T469">
        <v>7</v>
      </c>
    </row>
    <row r="470" spans="18:21">
      <c r="R470" s="22" t="s">
        <v>494</v>
      </c>
      <c r="S470" s="23">
        <v>200</v>
      </c>
      <c r="T470">
        <v>7</v>
      </c>
    </row>
    <row r="471" spans="18:21">
      <c r="R471" s="22" t="s">
        <v>495</v>
      </c>
      <c r="S471" s="23">
        <v>200</v>
      </c>
      <c r="T471">
        <v>7</v>
      </c>
    </row>
    <row r="472" spans="18:21">
      <c r="R472" s="22" t="s">
        <v>496</v>
      </c>
      <c r="S472" s="23">
        <v>325</v>
      </c>
      <c r="T472">
        <v>4</v>
      </c>
    </row>
    <row r="473" spans="18:21">
      <c r="R473" s="22" t="s">
        <v>497</v>
      </c>
      <c r="S473" s="23">
        <v>325</v>
      </c>
      <c r="T473">
        <v>4</v>
      </c>
    </row>
    <row r="474" spans="18:21">
      <c r="R474" s="22" t="s">
        <v>498</v>
      </c>
      <c r="S474" s="23">
        <v>650</v>
      </c>
      <c r="T474">
        <v>4</v>
      </c>
      <c r="U474" t="s">
        <v>547</v>
      </c>
    </row>
    <row r="475" spans="18:21">
      <c r="R475" s="22" t="s">
        <v>499</v>
      </c>
      <c r="S475" s="23">
        <v>400</v>
      </c>
      <c r="T475">
        <v>4</v>
      </c>
      <c r="U475" t="s">
        <v>547</v>
      </c>
    </row>
    <row r="476" spans="18:21">
      <c r="R476" s="22" t="s">
        <v>500</v>
      </c>
      <c r="S476" s="23">
        <v>400</v>
      </c>
      <c r="T476">
        <v>4</v>
      </c>
      <c r="U476" t="s">
        <v>547</v>
      </c>
    </row>
    <row r="477" spans="18:21">
      <c r="R477" s="22" t="s">
        <v>501</v>
      </c>
      <c r="S477" s="23">
        <v>1166.45</v>
      </c>
      <c r="T477">
        <v>4</v>
      </c>
      <c r="U477" t="s">
        <v>547</v>
      </c>
    </row>
    <row r="478" spans="18:21">
      <c r="R478" s="22" t="s">
        <v>502</v>
      </c>
      <c r="S478" s="23">
        <v>310.75</v>
      </c>
      <c r="T478">
        <v>4</v>
      </c>
    </row>
    <row r="479" spans="18:21">
      <c r="R479" s="22" t="s">
        <v>503</v>
      </c>
      <c r="S479" s="23">
        <v>332.24</v>
      </c>
      <c r="T479">
        <v>3</v>
      </c>
    </row>
    <row r="480" spans="18:21">
      <c r="R480" s="22" t="s">
        <v>504</v>
      </c>
      <c r="S480" s="23">
        <v>353.73</v>
      </c>
      <c r="T480">
        <v>3</v>
      </c>
    </row>
    <row r="481" spans="18:20">
      <c r="R481" s="22" t="s">
        <v>505</v>
      </c>
      <c r="S481" s="23">
        <v>375.22</v>
      </c>
      <c r="T481">
        <v>4</v>
      </c>
    </row>
    <row r="482" spans="18:20">
      <c r="R482" s="22" t="s">
        <v>506</v>
      </c>
      <c r="S482" s="23">
        <v>200</v>
      </c>
      <c r="T482">
        <v>7</v>
      </c>
    </row>
    <row r="483" spans="18:20">
      <c r="R483" s="22" t="s">
        <v>507</v>
      </c>
      <c r="S483" s="23">
        <v>200</v>
      </c>
      <c r="T483">
        <v>7</v>
      </c>
    </row>
    <row r="484" spans="18:20">
      <c r="R484" s="22" t="s">
        <v>508</v>
      </c>
      <c r="S484" s="23">
        <v>227.34</v>
      </c>
      <c r="T484">
        <v>7</v>
      </c>
    </row>
    <row r="485" spans="18:20">
      <c r="R485" s="22" t="s">
        <v>509</v>
      </c>
      <c r="S485" s="23">
        <v>290.24</v>
      </c>
      <c r="T485">
        <v>7</v>
      </c>
    </row>
    <row r="486" spans="18:20">
      <c r="R486" s="22" t="s">
        <v>510</v>
      </c>
      <c r="S486" s="23">
        <v>293.64999999999998</v>
      </c>
      <c r="T486">
        <v>7</v>
      </c>
    </row>
    <row r="487" spans="18:20">
      <c r="R487" s="22" t="s">
        <v>511</v>
      </c>
      <c r="S487" s="23">
        <v>240</v>
      </c>
      <c r="T487">
        <v>7</v>
      </c>
    </row>
    <row r="488" spans="18:20">
      <c r="R488" s="22" t="s">
        <v>512</v>
      </c>
      <c r="S488" s="23">
        <v>200</v>
      </c>
      <c r="T488">
        <v>7</v>
      </c>
    </row>
    <row r="489" spans="18:20">
      <c r="R489" s="22" t="s">
        <v>513</v>
      </c>
      <c r="S489" s="23">
        <v>200</v>
      </c>
      <c r="T489">
        <v>7</v>
      </c>
    </row>
    <row r="490" spans="18:20">
      <c r="R490" s="22" t="s">
        <v>514</v>
      </c>
      <c r="S490" s="23">
        <v>325</v>
      </c>
      <c r="T490">
        <v>4</v>
      </c>
    </row>
    <row r="491" spans="18:20">
      <c r="R491" s="22" t="s">
        <v>515</v>
      </c>
      <c r="S491" s="23">
        <v>325</v>
      </c>
      <c r="T491">
        <v>3</v>
      </c>
    </row>
    <row r="492" spans="18:20">
      <c r="R492" s="22" t="s">
        <v>516</v>
      </c>
      <c r="S492" s="23">
        <v>325</v>
      </c>
      <c r="T492">
        <v>3</v>
      </c>
    </row>
    <row r="493" spans="18:20">
      <c r="R493" s="22" t="s">
        <v>517</v>
      </c>
      <c r="S493" s="23">
        <v>325</v>
      </c>
      <c r="T493">
        <v>4</v>
      </c>
    </row>
    <row r="494" spans="18:20">
      <c r="R494" s="22" t="s">
        <v>518</v>
      </c>
      <c r="S494" s="23">
        <v>200</v>
      </c>
      <c r="T494">
        <v>7</v>
      </c>
    </row>
    <row r="495" spans="18:20">
      <c r="R495" s="22" t="s">
        <v>519</v>
      </c>
      <c r="S495" s="23">
        <v>200</v>
      </c>
      <c r="T495">
        <v>7</v>
      </c>
    </row>
    <row r="496" spans="18:20">
      <c r="R496" s="22" t="s">
        <v>520</v>
      </c>
      <c r="S496" s="23">
        <v>429.79</v>
      </c>
      <c r="T496">
        <v>2</v>
      </c>
    </row>
    <row r="497" spans="18:20">
      <c r="R497" s="22" t="s">
        <v>521</v>
      </c>
      <c r="S497" s="23">
        <v>414.15</v>
      </c>
      <c r="T497">
        <v>2</v>
      </c>
    </row>
    <row r="498" spans="18:20">
      <c r="R498" s="22" t="s">
        <v>522</v>
      </c>
      <c r="S498" s="23">
        <v>300</v>
      </c>
      <c r="T498">
        <v>1</v>
      </c>
    </row>
    <row r="499" spans="18:20">
      <c r="R499" s="22" t="s">
        <v>523</v>
      </c>
      <c r="S499" s="23">
        <v>300</v>
      </c>
      <c r="T499">
        <v>1</v>
      </c>
    </row>
    <row r="500" spans="18:20">
      <c r="R500" s="22" t="s">
        <v>524</v>
      </c>
      <c r="S500" s="23">
        <v>325</v>
      </c>
      <c r="T500">
        <v>4</v>
      </c>
    </row>
    <row r="501" spans="18:20">
      <c r="R501" s="22" t="s">
        <v>525</v>
      </c>
      <c r="S501" s="23">
        <v>325</v>
      </c>
      <c r="T501">
        <v>3</v>
      </c>
    </row>
    <row r="502" spans="18:20">
      <c r="R502" s="22" t="s">
        <v>526</v>
      </c>
      <c r="S502" s="23">
        <v>325</v>
      </c>
      <c r="T502">
        <v>3</v>
      </c>
    </row>
    <row r="503" spans="18:20">
      <c r="R503" s="22" t="s">
        <v>527</v>
      </c>
      <c r="S503" s="23">
        <v>325</v>
      </c>
      <c r="T503">
        <v>3</v>
      </c>
    </row>
    <row r="504" spans="18:20">
      <c r="R504" s="22" t="s">
        <v>528</v>
      </c>
      <c r="S504" s="23">
        <v>325</v>
      </c>
      <c r="T504">
        <v>3</v>
      </c>
    </row>
    <row r="505" spans="18:20">
      <c r="R505" s="22" t="s">
        <v>529</v>
      </c>
      <c r="S505" s="23">
        <v>325</v>
      </c>
      <c r="T505">
        <v>4</v>
      </c>
    </row>
    <row r="506" spans="18:20">
      <c r="R506" s="22" t="s">
        <v>530</v>
      </c>
      <c r="S506" s="23">
        <v>342.69</v>
      </c>
      <c r="T506">
        <v>1</v>
      </c>
    </row>
    <row r="507" spans="18:20">
      <c r="R507" s="22" t="s">
        <v>531</v>
      </c>
      <c r="S507" s="23">
        <v>441.26</v>
      </c>
      <c r="T507">
        <v>2</v>
      </c>
    </row>
    <row r="508" spans="18:20">
      <c r="R508" s="22" t="s">
        <v>532</v>
      </c>
      <c r="S508" s="23">
        <v>408.18</v>
      </c>
      <c r="T508">
        <v>2</v>
      </c>
    </row>
    <row r="509" spans="18:20">
      <c r="R509" s="22" t="s">
        <v>533</v>
      </c>
      <c r="S509" s="23">
        <v>350</v>
      </c>
      <c r="T509">
        <v>4</v>
      </c>
    </row>
    <row r="510" spans="18:20">
      <c r="R510" s="22" t="s">
        <v>534</v>
      </c>
      <c r="S510" s="23">
        <v>350</v>
      </c>
      <c r="T510">
        <v>3</v>
      </c>
    </row>
    <row r="511" spans="18:20">
      <c r="R511" s="22" t="s">
        <v>535</v>
      </c>
      <c r="S511" s="23">
        <v>350</v>
      </c>
      <c r="T511">
        <v>3</v>
      </c>
    </row>
    <row r="512" spans="18:20">
      <c r="R512" s="22" t="s">
        <v>536</v>
      </c>
      <c r="S512" s="23">
        <v>455.78</v>
      </c>
      <c r="T512">
        <v>3</v>
      </c>
    </row>
    <row r="513" spans="18:21">
      <c r="R513" s="22" t="s">
        <v>537</v>
      </c>
      <c r="S513" s="23">
        <v>430.44</v>
      </c>
      <c r="T513">
        <v>3</v>
      </c>
    </row>
    <row r="514" spans="18:21">
      <c r="R514" s="22" t="s">
        <v>538</v>
      </c>
      <c r="S514" s="23">
        <v>405.1</v>
      </c>
      <c r="T514">
        <v>3</v>
      </c>
    </row>
    <row r="515" spans="18:21">
      <c r="R515" s="22" t="s">
        <v>539</v>
      </c>
      <c r="S515" s="23">
        <v>379.76</v>
      </c>
      <c r="T515">
        <v>4</v>
      </c>
    </row>
    <row r="516" spans="18:21">
      <c r="R516" s="22" t="s">
        <v>540</v>
      </c>
      <c r="S516" s="23">
        <v>600.39</v>
      </c>
      <c r="T516">
        <v>4</v>
      </c>
    </row>
    <row r="517" spans="18:21">
      <c r="R517" s="22" t="s">
        <v>541</v>
      </c>
      <c r="S517" s="23">
        <v>60</v>
      </c>
      <c r="T517">
        <v>4</v>
      </c>
      <c r="U517" t="s">
        <v>547</v>
      </c>
    </row>
    <row r="518" spans="18:21">
      <c r="R518" s="22" t="s">
        <v>542</v>
      </c>
      <c r="S518" s="23">
        <v>60</v>
      </c>
      <c r="T518">
        <v>4</v>
      </c>
      <c r="U518" t="s">
        <v>547</v>
      </c>
    </row>
    <row r="519" spans="18:21">
      <c r="R519" s="22" t="s">
        <v>543</v>
      </c>
      <c r="S519" s="23">
        <v>60</v>
      </c>
      <c r="T519">
        <v>4</v>
      </c>
      <c r="U519" t="s">
        <v>547</v>
      </c>
    </row>
    <row r="520" spans="18:21">
      <c r="R520" s="22" t="s">
        <v>544</v>
      </c>
      <c r="S520" s="23">
        <v>60</v>
      </c>
      <c r="T520">
        <v>4</v>
      </c>
      <c r="U520" t="s">
        <v>547</v>
      </c>
    </row>
    <row r="521" spans="18:21">
      <c r="R521" s="22" t="s">
        <v>552</v>
      </c>
      <c r="S521" s="23">
        <v>60</v>
      </c>
      <c r="T521">
        <v>4</v>
      </c>
      <c r="U521" t="s">
        <v>547</v>
      </c>
    </row>
    <row r="522" spans="18:21">
      <c r="R522" s="22" t="s">
        <v>553</v>
      </c>
      <c r="S522" s="23">
        <v>60</v>
      </c>
      <c r="T522">
        <v>4</v>
      </c>
      <c r="U522" t="s">
        <v>547</v>
      </c>
    </row>
    <row r="523" spans="18:21">
      <c r="R523" s="22" t="s">
        <v>554</v>
      </c>
      <c r="S523" s="23">
        <v>60</v>
      </c>
      <c r="T523">
        <v>4</v>
      </c>
      <c r="U523" t="s">
        <v>547</v>
      </c>
    </row>
    <row r="524" spans="18:21">
      <c r="R524" s="22" t="s">
        <v>555</v>
      </c>
      <c r="S524" s="23">
        <v>60</v>
      </c>
      <c r="T524">
        <v>4</v>
      </c>
      <c r="U524" t="s">
        <v>547</v>
      </c>
    </row>
    <row r="525" spans="18:21">
      <c r="R525" s="22" t="s">
        <v>556</v>
      </c>
      <c r="S525" s="23">
        <v>60</v>
      </c>
      <c r="T525">
        <v>4</v>
      </c>
      <c r="U525" t="s">
        <v>547</v>
      </c>
    </row>
    <row r="526" spans="18:21">
      <c r="R526" s="22" t="s">
        <v>557</v>
      </c>
      <c r="S526" s="23">
        <v>60</v>
      </c>
      <c r="T526">
        <v>4</v>
      </c>
      <c r="U526" t="s">
        <v>547</v>
      </c>
    </row>
    <row r="527" spans="18:21">
      <c r="R527" s="22" t="s">
        <v>558</v>
      </c>
      <c r="S527" s="23">
        <v>60</v>
      </c>
      <c r="T527">
        <v>4</v>
      </c>
      <c r="U527" t="s">
        <v>547</v>
      </c>
    </row>
    <row r="528" spans="18:21">
      <c r="R528" s="22" t="s">
        <v>559</v>
      </c>
      <c r="S528" s="23">
        <v>60</v>
      </c>
      <c r="T528">
        <v>4</v>
      </c>
      <c r="U528" t="s">
        <v>547</v>
      </c>
    </row>
    <row r="529" spans="18:21">
      <c r="R529" s="22" t="s">
        <v>560</v>
      </c>
      <c r="S529" s="23">
        <v>60</v>
      </c>
      <c r="T529">
        <v>4</v>
      </c>
      <c r="U529" t="s">
        <v>547</v>
      </c>
    </row>
    <row r="530" spans="18:21">
      <c r="R530" s="22" t="s">
        <v>561</v>
      </c>
      <c r="S530" s="23">
        <v>60</v>
      </c>
      <c r="T530">
        <v>4</v>
      </c>
      <c r="U530" t="s">
        <v>547</v>
      </c>
    </row>
    <row r="531" spans="18:21">
      <c r="R531" s="22" t="s">
        <v>562</v>
      </c>
      <c r="S531" s="23">
        <v>60</v>
      </c>
      <c r="T531">
        <v>4</v>
      </c>
      <c r="U531" t="s">
        <v>547</v>
      </c>
    </row>
    <row r="532" spans="18:21">
      <c r="R532" s="22" t="s">
        <v>563</v>
      </c>
      <c r="S532" s="23">
        <v>60</v>
      </c>
      <c r="T532">
        <v>4</v>
      </c>
      <c r="U532" t="s">
        <v>547</v>
      </c>
    </row>
    <row r="533" spans="18:21">
      <c r="R533" s="22" t="s">
        <v>564</v>
      </c>
      <c r="S533" s="23">
        <v>60</v>
      </c>
      <c r="T533">
        <v>4</v>
      </c>
      <c r="U533" t="s">
        <v>547</v>
      </c>
    </row>
    <row r="534" spans="18:21">
      <c r="R534" s="22" t="s">
        <v>565</v>
      </c>
      <c r="S534" s="23">
        <v>60</v>
      </c>
      <c r="T534">
        <v>4</v>
      </c>
      <c r="U534" t="s">
        <v>547</v>
      </c>
    </row>
    <row r="535" spans="18:21">
      <c r="R535" s="22" t="s">
        <v>566</v>
      </c>
      <c r="S535" s="23">
        <v>60</v>
      </c>
      <c r="T535">
        <v>4</v>
      </c>
      <c r="U535" t="s">
        <v>547</v>
      </c>
    </row>
    <row r="536" spans="18:21">
      <c r="R536" s="22" t="s">
        <v>567</v>
      </c>
      <c r="S536" s="23">
        <v>60</v>
      </c>
      <c r="T536">
        <v>4</v>
      </c>
      <c r="U536" t="s">
        <v>547</v>
      </c>
    </row>
    <row r="537" spans="18:21">
      <c r="R537" s="22" t="s">
        <v>568</v>
      </c>
      <c r="S537" s="23">
        <v>60</v>
      </c>
      <c r="T537">
        <v>4</v>
      </c>
      <c r="U537" t="s">
        <v>547</v>
      </c>
    </row>
    <row r="538" spans="18:21">
      <c r="R538" s="22" t="s">
        <v>569</v>
      </c>
      <c r="S538" s="23">
        <v>60</v>
      </c>
      <c r="T538">
        <v>4</v>
      </c>
      <c r="U538" t="s">
        <v>547</v>
      </c>
    </row>
    <row r="539" spans="18:21">
      <c r="R539" s="22" t="s">
        <v>570</v>
      </c>
      <c r="S539" s="23">
        <v>60</v>
      </c>
      <c r="T539">
        <v>4</v>
      </c>
      <c r="U539" t="s">
        <v>547</v>
      </c>
    </row>
    <row r="540" spans="18:21">
      <c r="R540" s="22" t="s">
        <v>571</v>
      </c>
      <c r="S540" s="23">
        <v>60</v>
      </c>
      <c r="T540">
        <v>4</v>
      </c>
      <c r="U540" t="s">
        <v>547</v>
      </c>
    </row>
    <row r="541" spans="18:21">
      <c r="R541" s="22" t="s">
        <v>572</v>
      </c>
      <c r="S541" s="23">
        <v>60</v>
      </c>
      <c r="T541">
        <v>4</v>
      </c>
      <c r="U541" t="s">
        <v>547</v>
      </c>
    </row>
    <row r="542" spans="18:21">
      <c r="R542" s="22" t="s">
        <v>573</v>
      </c>
      <c r="S542" s="23">
        <v>60</v>
      </c>
      <c r="T542">
        <v>4</v>
      </c>
      <c r="U542" t="s">
        <v>547</v>
      </c>
    </row>
    <row r="543" spans="18:21">
      <c r="R543" s="22" t="s">
        <v>574</v>
      </c>
      <c r="S543" s="23">
        <v>60</v>
      </c>
      <c r="T543">
        <v>4</v>
      </c>
      <c r="U543" t="s">
        <v>547</v>
      </c>
    </row>
    <row r="544" spans="18:21">
      <c r="R544" s="22" t="s">
        <v>575</v>
      </c>
      <c r="S544" s="23">
        <v>60</v>
      </c>
      <c r="T544">
        <v>4</v>
      </c>
      <c r="U544" t="s">
        <v>547</v>
      </c>
    </row>
    <row r="545" spans="18:21">
      <c r="R545" s="22" t="s">
        <v>576</v>
      </c>
      <c r="S545" s="23">
        <v>60</v>
      </c>
      <c r="T545">
        <v>4</v>
      </c>
      <c r="U545" t="s">
        <v>547</v>
      </c>
    </row>
    <row r="546" spans="18:21">
      <c r="R546" s="22" t="s">
        <v>577</v>
      </c>
      <c r="S546" s="23">
        <v>60</v>
      </c>
      <c r="T546">
        <v>4</v>
      </c>
      <c r="U546" t="s">
        <v>547</v>
      </c>
    </row>
    <row r="547" spans="18:21">
      <c r="R547" s="22" t="s">
        <v>578</v>
      </c>
      <c r="S547" s="23">
        <v>60</v>
      </c>
      <c r="T547">
        <v>4</v>
      </c>
      <c r="U547" t="s">
        <v>547</v>
      </c>
    </row>
    <row r="548" spans="18:21">
      <c r="R548" s="22" t="s">
        <v>579</v>
      </c>
      <c r="S548" s="23">
        <v>60</v>
      </c>
      <c r="T548">
        <v>4</v>
      </c>
      <c r="U548" t="s">
        <v>547</v>
      </c>
    </row>
    <row r="549" spans="18:21">
      <c r="R549" s="22" t="s">
        <v>576</v>
      </c>
      <c r="S549" s="23">
        <v>60</v>
      </c>
      <c r="T549">
        <v>4</v>
      </c>
      <c r="U549" t="s">
        <v>547</v>
      </c>
    </row>
    <row r="550" spans="18:21">
      <c r="R550" s="22" t="s">
        <v>577</v>
      </c>
      <c r="S550" s="23">
        <v>60</v>
      </c>
      <c r="T550">
        <v>4</v>
      </c>
      <c r="U550" t="s">
        <v>547</v>
      </c>
    </row>
    <row r="551" spans="18:21">
      <c r="R551" s="22" t="s">
        <v>578</v>
      </c>
      <c r="S551" s="23">
        <v>60</v>
      </c>
      <c r="T551">
        <v>4</v>
      </c>
      <c r="U551" t="s">
        <v>547</v>
      </c>
    </row>
    <row r="552" spans="18:21">
      <c r="R552" s="22" t="s">
        <v>579</v>
      </c>
      <c r="S552" s="23">
        <v>60</v>
      </c>
      <c r="T552">
        <v>4</v>
      </c>
      <c r="U552" t="s">
        <v>547</v>
      </c>
    </row>
    <row r="553" spans="18:21">
      <c r="R553" s="22" t="s">
        <v>576</v>
      </c>
      <c r="S553" s="23">
        <v>60</v>
      </c>
      <c r="T553">
        <v>4</v>
      </c>
      <c r="U553" t="s">
        <v>547</v>
      </c>
    </row>
    <row r="554" spans="18:21">
      <c r="R554" s="22" t="s">
        <v>577</v>
      </c>
      <c r="S554" s="23">
        <v>60</v>
      </c>
      <c r="T554">
        <v>4</v>
      </c>
      <c r="U554" t="s">
        <v>547</v>
      </c>
    </row>
    <row r="555" spans="18:21">
      <c r="R555" s="22" t="s">
        <v>578</v>
      </c>
      <c r="S555" s="23">
        <v>60</v>
      </c>
      <c r="T555">
        <v>4</v>
      </c>
      <c r="U555" t="s">
        <v>547</v>
      </c>
    </row>
    <row r="556" spans="18:21">
      <c r="R556" s="22" t="s">
        <v>579</v>
      </c>
      <c r="S556" s="23">
        <v>60</v>
      </c>
      <c r="T556">
        <v>4</v>
      </c>
      <c r="U556" t="s">
        <v>547</v>
      </c>
    </row>
    <row r="557" spans="18:21">
      <c r="R557" s="22" t="s">
        <v>580</v>
      </c>
      <c r="S557" s="23">
        <v>60</v>
      </c>
      <c r="T557">
        <v>4</v>
      </c>
      <c r="U557" t="s">
        <v>547</v>
      </c>
    </row>
    <row r="558" spans="18:21">
      <c r="R558" s="22" t="s">
        <v>581</v>
      </c>
      <c r="S558" s="23">
        <v>60</v>
      </c>
      <c r="T558">
        <v>4</v>
      </c>
      <c r="U558" t="s">
        <v>547</v>
      </c>
    </row>
    <row r="559" spans="18:21">
      <c r="R559" s="22" t="s">
        <v>582</v>
      </c>
      <c r="S559" s="23">
        <v>60</v>
      </c>
      <c r="T559">
        <v>4</v>
      </c>
      <c r="U559" t="s">
        <v>547</v>
      </c>
    </row>
    <row r="560" spans="18:21">
      <c r="R560" s="22" t="s">
        <v>583</v>
      </c>
      <c r="S560" s="23">
        <v>60</v>
      </c>
      <c r="T560">
        <v>4</v>
      </c>
      <c r="U560" t="s">
        <v>547</v>
      </c>
    </row>
    <row r="561" spans="18:21">
      <c r="R561" s="22" t="s">
        <v>584</v>
      </c>
      <c r="S561" s="23">
        <v>60</v>
      </c>
      <c r="T561">
        <v>4</v>
      </c>
      <c r="U561" t="s">
        <v>547</v>
      </c>
    </row>
    <row r="562" spans="18:21">
      <c r="R562" s="22" t="s">
        <v>585</v>
      </c>
      <c r="S562" s="23">
        <v>60</v>
      </c>
      <c r="T562">
        <v>4</v>
      </c>
      <c r="U562" t="s">
        <v>547</v>
      </c>
    </row>
    <row r="563" spans="18:21">
      <c r="R563" s="22" t="s">
        <v>586</v>
      </c>
      <c r="S563" s="23">
        <v>60</v>
      </c>
      <c r="T563">
        <v>4</v>
      </c>
      <c r="U563" t="s">
        <v>547</v>
      </c>
    </row>
    <row r="564" spans="18:21">
      <c r="R564" s="22" t="s">
        <v>587</v>
      </c>
      <c r="S564" s="23">
        <v>60</v>
      </c>
      <c r="T564">
        <v>4</v>
      </c>
      <c r="U564" t="s">
        <v>547</v>
      </c>
    </row>
    <row r="565" spans="18:21">
      <c r="R565" s="1"/>
    </row>
    <row r="566" spans="18:21">
      <c r="R566" s="1"/>
    </row>
    <row r="567" spans="18:21">
      <c r="R567" s="1"/>
    </row>
    <row r="568" spans="18:21">
      <c r="R568" s="1"/>
    </row>
    <row r="569" spans="18:21">
      <c r="R569" s="1"/>
    </row>
    <row r="570" spans="18:21">
      <c r="R570" s="1"/>
    </row>
    <row r="571" spans="18:21">
      <c r="R571" s="1"/>
    </row>
    <row r="572" spans="18:21">
      <c r="R572" s="1"/>
    </row>
    <row r="573" spans="18:21">
      <c r="R573" s="1"/>
    </row>
    <row r="574" spans="18:21">
      <c r="R574" s="1"/>
    </row>
    <row r="575" spans="18:21">
      <c r="R575" s="1"/>
    </row>
    <row r="576" spans="18:21">
      <c r="R576" s="1"/>
    </row>
    <row r="577" spans="18:18">
      <c r="R577" s="1"/>
    </row>
    <row r="578" spans="18:18">
      <c r="R578" s="1"/>
    </row>
    <row r="579" spans="18:18">
      <c r="R579" s="1"/>
    </row>
    <row r="580" spans="18:18">
      <c r="R580" s="1"/>
    </row>
    <row r="581" spans="18:18">
      <c r="R581" s="1"/>
    </row>
    <row r="582" spans="18:18">
      <c r="R582" s="1"/>
    </row>
    <row r="583" spans="18:18">
      <c r="R583" s="1"/>
    </row>
    <row r="584" spans="18:18">
      <c r="R584" s="1"/>
    </row>
    <row r="585" spans="18:18">
      <c r="R585" s="1"/>
    </row>
    <row r="586" spans="18:18">
      <c r="R586" s="1"/>
    </row>
    <row r="587" spans="18:18">
      <c r="R587" s="1"/>
    </row>
    <row r="588" spans="18:18">
      <c r="R588" s="1"/>
    </row>
    <row r="589" spans="18:18">
      <c r="R589" s="1"/>
    </row>
    <row r="590" spans="18:18">
      <c r="R590" s="1"/>
    </row>
    <row r="591" spans="18:18">
      <c r="R591" s="1"/>
    </row>
    <row r="592" spans="18:18">
      <c r="R592" s="1"/>
    </row>
    <row r="593" spans="18:18">
      <c r="R593" s="1"/>
    </row>
    <row r="594" spans="18:18">
      <c r="R594" s="1"/>
    </row>
    <row r="595" spans="18:18">
      <c r="R595" s="1"/>
    </row>
    <row r="596" spans="18:18">
      <c r="R596" s="1"/>
    </row>
    <row r="597" spans="18:18">
      <c r="R597" s="1"/>
    </row>
    <row r="598" spans="18:18">
      <c r="R598" s="1"/>
    </row>
    <row r="599" spans="18:18">
      <c r="R599" s="1"/>
    </row>
    <row r="600" spans="18:18">
      <c r="R600" s="1"/>
    </row>
    <row r="601" spans="18:18">
      <c r="R601" s="1"/>
    </row>
    <row r="602" spans="18:18">
      <c r="R602" s="1"/>
    </row>
    <row r="603" spans="18:18">
      <c r="R603" s="1"/>
    </row>
    <row r="604" spans="18:18">
      <c r="R604" s="1"/>
    </row>
  </sheetData>
  <sheetProtection password="C947" sheet="1" objects="1" scenarios="1" selectLockedCells="1" autoFilter="0"/>
  <mergeCells count="7">
    <mergeCell ref="I22:K22"/>
    <mergeCell ref="C8:E8"/>
    <mergeCell ref="C9:E9"/>
    <mergeCell ref="C4:E4"/>
    <mergeCell ref="B2:C2"/>
    <mergeCell ref="C6:E6"/>
    <mergeCell ref="C7:E7"/>
  </mergeCells>
  <conditionalFormatting sqref="C7:E7">
    <cfRule type="cellIs" dxfId="0" priority="1" operator="equal">
      <formula>"Vendido"</formula>
    </cfRule>
  </conditionalFormatting>
  <dataValidations count="2">
    <dataValidation type="list" allowBlank="1" showInputMessage="1" showErrorMessage="1" errorTitle="Dato No Encontrado" sqref="C3:E3">
      <formula1>$I$4:$I$13</formula1>
    </dataValidation>
    <dataValidation type="list" allowBlank="1" showInputMessage="1" showErrorMessage="1" errorTitle="Dato No Encontrado" sqref="C4">
      <formula1>$J$4:$J$11</formula1>
    </dataValidation>
  </dataValidations>
  <pageMargins left="0.70866141732283472" right="0.19" top="0.74803149606299213" bottom="0.74803149606299213" header="0.31496062992125984" footer="0.31496062992125984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Cotizador</vt:lpstr>
      <vt:lpstr>Cotizador!Área_de_impresión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Abut Abundez Belman</dc:creator>
  <cp:lastModifiedBy>Ruth Abut Abundez Belman</cp:lastModifiedBy>
  <cp:lastPrinted>2023-08-18T16:42:52Z</cp:lastPrinted>
  <dcterms:created xsi:type="dcterms:W3CDTF">2021-09-02T00:43:32Z</dcterms:created>
  <dcterms:modified xsi:type="dcterms:W3CDTF">2024-05-31T23:14:36Z</dcterms:modified>
</cp:coreProperties>
</file>