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carlosgaton/Dropbox/FOLDER DE PROYECTOS/NOVOPARC RESIDENCES (VENTA)/MODELO DE PLAN DE PAGO/"/>
    </mc:Choice>
  </mc:AlternateContent>
  <xr:revisionPtr revIDLastSave="0" documentId="8_{A501732C-439C-8944-AD5A-D03E24787430}" xr6:coauthVersionLast="45" xr6:coauthVersionMax="45" xr10:uidLastSave="{00000000-0000-0000-0000-000000000000}"/>
  <bookViews>
    <workbookView xWindow="0" yWindow="460" windowWidth="33600" windowHeight="19020" xr2:uid="{00000000-000D-0000-FFFF-FFFF00000000}"/>
  </bookViews>
  <sheets>
    <sheet name="Escenario 1" sheetId="4" r:id="rId1"/>
    <sheet name="Escenario 2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" i="4" l="1"/>
  <c r="C17" i="4" s="1"/>
  <c r="C9" i="4"/>
  <c r="C14" i="4" s="1"/>
  <c r="G10" i="4"/>
  <c r="C10" i="4" s="1"/>
  <c r="G27" i="4" s="1"/>
  <c r="C5" i="1"/>
  <c r="C8" i="1" s="1"/>
  <c r="C17" i="1" s="1"/>
  <c r="G10" i="1"/>
  <c r="C10" i="1" s="1"/>
  <c r="G55" i="1" s="1"/>
  <c r="G54" i="1" l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26" i="4"/>
  <c r="G17" i="4"/>
  <c r="G18" i="4" s="1"/>
  <c r="G19" i="4" s="1"/>
  <c r="G20" i="4" s="1"/>
  <c r="G21" i="4" s="1"/>
  <c r="G22" i="4" s="1"/>
  <c r="G23" i="4" s="1"/>
  <c r="G24" i="4" s="1"/>
  <c r="G25" i="4" s="1"/>
  <c r="C9" i="1"/>
  <c r="C14" i="1" s="1"/>
</calcChain>
</file>

<file path=xl/sharedStrings.xml><?xml version="1.0" encoding="utf-8"?>
<sst xmlns="http://schemas.openxmlformats.org/spreadsheetml/2006/main" count="101" uniqueCount="68">
  <si>
    <t>Nombre del Cliente</t>
  </si>
  <si>
    <t>Proyecto</t>
  </si>
  <si>
    <t>Apartamento</t>
  </si>
  <si>
    <t>Valor de Venta (en US$)</t>
  </si>
  <si>
    <t>Tasa de Cambio Actual</t>
  </si>
  <si>
    <t>Separacion (en US$)</t>
  </si>
  <si>
    <t>Monto</t>
  </si>
  <si>
    <t>Total</t>
  </si>
  <si>
    <t>Inicial (en US$) - En Construccion</t>
  </si>
  <si>
    <t>-</t>
  </si>
  <si>
    <t>Cuota (mes)</t>
  </si>
  <si>
    <t>Cuotas Mensuales de Inicial</t>
  </si>
  <si>
    <t>Cantidad de Pagos Extraordinarios</t>
  </si>
  <si>
    <t>Pago Extraordinario Anual</t>
  </si>
  <si>
    <t>Pago a Entrega (En US$)</t>
  </si>
  <si>
    <t>Saldo Restante a Entrega (en US$)</t>
  </si>
  <si>
    <t>Total Pago Inicial</t>
  </si>
  <si>
    <t>Cantidad de Cuotas de Inicial</t>
  </si>
  <si>
    <t>Septiembre 2017</t>
  </si>
  <si>
    <t>Octubre 2017</t>
  </si>
  <si>
    <t>Noviembre 2017</t>
  </si>
  <si>
    <t>Novoparc Residences</t>
  </si>
  <si>
    <t>Diciembre 2017</t>
  </si>
  <si>
    <t>Enero 2018</t>
  </si>
  <si>
    <t>Febrero 2018</t>
  </si>
  <si>
    <t>Marzo 2018</t>
  </si>
  <si>
    <t>Abril  2018</t>
  </si>
  <si>
    <t>Mayo 2018</t>
  </si>
  <si>
    <t>Junio 2018</t>
  </si>
  <si>
    <t>Julio 2018</t>
  </si>
  <si>
    <t>Agosto 2018</t>
  </si>
  <si>
    <t>Septiembre 2018</t>
  </si>
  <si>
    <t>Octubre 2018</t>
  </si>
  <si>
    <t>Noviembre 2018</t>
  </si>
  <si>
    <t>Diciembre 2018</t>
  </si>
  <si>
    <t>Enero 2019</t>
  </si>
  <si>
    <t>Febrero 2019</t>
  </si>
  <si>
    <t>Marzo 2019</t>
  </si>
  <si>
    <t>Abril 2019</t>
  </si>
  <si>
    <t>Mayo 2019</t>
  </si>
  <si>
    <t>Junio 2019</t>
  </si>
  <si>
    <t>Agosto 2019</t>
  </si>
  <si>
    <t>Julio 2019</t>
  </si>
  <si>
    <t>Septiembre 2019</t>
  </si>
  <si>
    <t>Octubre 2019</t>
  </si>
  <si>
    <t>Noviembre 2019</t>
  </si>
  <si>
    <t>Diciembre 2019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</si>
  <si>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</si>
  <si>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</si>
  <si>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</si>
  <si>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</si>
  <si>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</si>
  <si>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</si>
  <si>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</si>
  <si>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</si>
  <si>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Separacion Agosto 2017</t>
  </si>
  <si>
    <t>Guipsy Guilianni</t>
  </si>
  <si>
    <t>Torre Churchill - 303 (Torre A) y 303 (Torre B)</t>
  </si>
  <si>
    <t xml:space="preserve">Separacion (en US$) - A la Firma 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</si>
  <si>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</si>
  <si>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</si>
  <si>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</si>
  <si>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</si>
  <si>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</si>
  <si>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</si>
  <si>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</si>
  <si>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</si>
  <si>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Separacion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</si>
</sst>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theme="2"/>
      </right>
      <top style="medium">
        <color auto="1"/>
      </top>
      <bottom style="medium">
        <color theme="2"/>
      </bottom>
      <diagonal/>
    </border>
    <border>
      <left style="medium">
        <color theme="2"/>
      </left>
      <right style="medium">
        <color theme="2"/>
      </right>
      <top style="medium">
        <color auto="1"/>
      </top>
      <bottom style="medium">
        <color theme="2"/>
      </bottom>
      <diagonal/>
    </border>
    <border>
      <left style="medium">
        <color theme="2"/>
      </left>
      <right style="medium">
        <color auto="1"/>
      </right>
      <top style="medium">
        <color auto="1"/>
      </top>
      <bottom style="medium">
        <color theme="2"/>
      </bottom>
      <diagonal/>
    </border>
    <border>
      <left style="medium">
        <color auto="1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 style="medium">
        <color auto="1"/>
      </right>
      <top style="medium">
        <color theme="2"/>
      </top>
      <bottom style="medium">
        <color theme="2"/>
      </bottom>
      <diagonal/>
    </border>
    <border>
      <left style="medium">
        <color auto="1"/>
      </left>
      <right style="medium">
        <color theme="2"/>
      </right>
      <top style="medium">
        <color theme="2"/>
      </top>
      <bottom style="medium">
        <color auto="1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auto="1"/>
      </bottom>
      <diagonal/>
    </border>
    <border>
      <left style="medium">
        <color theme="2"/>
      </left>
      <right style="medium">
        <color auto="1"/>
      </right>
      <top style="medium">
        <color theme="2"/>
      </top>
      <bottom style="medium">
        <color auto="1"/>
      </bottom>
      <diagonal/>
    </border>
    <border>
      <left style="medium">
        <color auto="1"/>
      </left>
      <right style="medium">
        <color theme="2"/>
      </right>
      <top style="medium">
        <color theme="2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/>
      <diagonal/>
    </border>
    <border>
      <left style="medium">
        <color theme="2"/>
      </left>
      <right style="medium">
        <color auto="1"/>
      </right>
      <top style="medium">
        <color theme="2"/>
      </top>
      <bottom/>
      <diagonal/>
    </border>
    <border>
      <left style="medium">
        <color auto="1"/>
      </left>
      <right style="medium">
        <color theme="2"/>
      </right>
      <top/>
      <bottom style="medium">
        <color theme="2"/>
      </bottom>
      <diagonal/>
    </border>
    <border>
      <left style="medium">
        <color theme="2"/>
      </left>
      <right style="medium">
        <color theme="2"/>
      </right>
      <top/>
      <bottom style="medium">
        <color theme="2"/>
      </bottom>
      <diagonal/>
    </border>
    <border>
      <left style="medium">
        <color theme="2"/>
      </left>
      <right style="medium">
        <color auto="1"/>
      </right>
      <top/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 style="medium">
        <color theme="2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theme="2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theme="2"/>
      </left>
      <right/>
      <top style="medium">
        <color theme="2"/>
      </top>
      <bottom style="medium">
        <color auto="1"/>
      </bottom>
      <diagonal/>
    </border>
    <border>
      <left/>
      <right/>
      <top style="medium">
        <color theme="2"/>
      </top>
      <bottom style="medium">
        <color auto="1"/>
      </bottom>
      <diagonal/>
    </border>
    <border>
      <left/>
      <right style="medium">
        <color auto="1"/>
      </right>
      <top style="medium">
        <color theme="2"/>
      </top>
      <bottom style="medium">
        <color auto="1"/>
      </bottom>
      <diagonal/>
    </border>
    <border>
      <left/>
      <right style="medium">
        <color theme="2"/>
      </right>
      <top style="medium">
        <color theme="2"/>
      </top>
      <bottom style="medium">
        <color auto="1"/>
      </bottom>
      <diagonal/>
    </border>
    <border>
      <left style="medium">
        <color auto="1"/>
      </left>
      <right/>
      <top style="medium">
        <color theme="2"/>
      </top>
      <bottom style="medium">
        <color auto="1"/>
      </bottom>
      <diagonal/>
    </border>
    <border>
      <left/>
      <right style="medium">
        <color auto="1"/>
      </right>
      <top style="medium">
        <color theme="2"/>
      </top>
      <bottom style="medium">
        <color theme="2"/>
      </bottom>
      <diagonal/>
    </border>
    <border>
      <left style="medium">
        <color auto="1"/>
      </left>
      <right/>
      <top style="medium">
        <color theme="2"/>
      </top>
      <bottom style="medium">
        <color theme="2"/>
      </bottom>
      <diagonal/>
    </border>
  </borders>
  <cellStyleXfs count="37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6">
    <xf numFmtId="0" fontId="0" fillId="0" borderId="0" xfId="0"/>
    <xf numFmtId="0" fontId="0" fillId="5" borderId="0" xfId="0" applyFill="1"/>
    <xf numFmtId="164" fontId="0" fillId="5" borderId="0" xfId="0" applyNumberFormat="1" applyFill="1"/>
    <xf numFmtId="164" fontId="0" fillId="0" borderId="0" xfId="0" applyNumberFormat="1"/>
    <xf numFmtId="0" fontId="2" fillId="0" borderId="30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8" xfId="0" applyNumberFormat="1" applyFont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164" fontId="10" fillId="6" borderId="17" xfId="0" applyNumberFormat="1" applyFont="1" applyFill="1" applyBorder="1" applyAlignment="1">
      <alignment horizontal="center"/>
    </xf>
    <xf numFmtId="164" fontId="10" fillId="6" borderId="18" xfId="0" applyNumberFormat="1" applyFont="1" applyFill="1" applyBorder="1" applyAlignment="1">
      <alignment horizontal="center"/>
    </xf>
    <xf numFmtId="164" fontId="10" fillId="6" borderId="16" xfId="0" applyNumberFormat="1" applyFont="1" applyFill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10" fontId="2" fillId="2" borderId="5" xfId="0" applyNumberFormat="1" applyFont="1" applyFill="1" applyBorder="1" applyAlignment="1">
      <alignment horizontal="center"/>
    </xf>
    <xf numFmtId="10" fontId="2" fillId="2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0" fontId="2" fillId="0" borderId="8" xfId="0" applyNumberFormat="1" applyFont="1" applyBorder="1" applyAlignment="1">
      <alignment horizontal="center"/>
    </xf>
    <xf numFmtId="10" fontId="2" fillId="0" borderId="9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10" fontId="5" fillId="0" borderId="5" xfId="0" applyNumberFormat="1" applyFont="1" applyBorder="1" applyAlignment="1">
      <alignment horizontal="center"/>
    </xf>
    <xf numFmtId="10" fontId="5" fillId="0" borderId="6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0" fontId="2" fillId="0" borderId="2" xfId="2" applyNumberFormat="1" applyFont="1" applyBorder="1" applyAlignment="1">
      <alignment horizontal="center"/>
    </xf>
    <xf numFmtId="10" fontId="2" fillId="0" borderId="3" xfId="2" applyNumberFormat="1" applyFont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2" fillId="2" borderId="5" xfId="1" applyNumberFormat="1" applyFont="1" applyFill="1" applyBorder="1" applyAlignment="1">
      <alignment horizontal="center"/>
    </xf>
    <xf numFmtId="1" fontId="2" fillId="2" borderId="6" xfId="1" applyNumberFormat="1" applyFont="1" applyFill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10" fontId="2" fillId="0" borderId="6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5" borderId="17" xfId="0" applyNumberFormat="1" applyFont="1" applyFill="1" applyBorder="1" applyAlignment="1">
      <alignment horizontal="center"/>
    </xf>
    <xf numFmtId="164" fontId="2" fillId="5" borderId="18" xfId="0" applyNumberFormat="1" applyFont="1" applyFill="1" applyBorder="1" applyAlignment="1">
      <alignment horizontal="center"/>
    </xf>
    <xf numFmtId="164" fontId="2" fillId="5" borderId="16" xfId="0" applyNumberFormat="1" applyFont="1" applyFill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</cellXfs>
  <cellStyles count="373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view="pageLayout" zoomScale="200" zoomScalePageLayoutView="200" workbookViewId="0">
      <selection activeCell="C26" sqref="C26:F26"/>
    </sheetView>
  </sheetViews>
  <sheetFormatPr baseColWidth="10" defaultColWidth="9.1640625" defaultRowHeight="15" x14ac:dyDescent="0.2"/>
  <cols>
    <col min="1" max="1" width="12.5" customWidth="1"/>
    <col min="2" max="2" width="13.1640625" customWidth="1"/>
    <col min="7" max="8" width="10.5" bestFit="1" customWidth="1"/>
    <col min="9" max="9" width="2.1640625" customWidth="1"/>
    <col min="10" max="10" width="9.6640625" bestFit="1" customWidth="1"/>
  </cols>
  <sheetData>
    <row r="1" spans="1:10" ht="16" thickBot="1" x14ac:dyDescent="0.25">
      <c r="A1" s="55"/>
      <c r="B1" s="56"/>
      <c r="C1" s="57"/>
      <c r="D1" s="57"/>
      <c r="E1" s="57"/>
      <c r="F1" s="57"/>
      <c r="G1" s="57"/>
      <c r="H1" s="57"/>
      <c r="I1" s="58"/>
    </row>
    <row r="2" spans="1:10" ht="16" thickBot="1" x14ac:dyDescent="0.25">
      <c r="A2" s="28" t="s">
        <v>0</v>
      </c>
      <c r="B2" s="29"/>
      <c r="C2" s="29" t="s">
        <v>9</v>
      </c>
      <c r="D2" s="29"/>
      <c r="E2" s="29"/>
      <c r="F2" s="29"/>
      <c r="G2" s="29"/>
      <c r="H2" s="29"/>
      <c r="I2" s="59"/>
    </row>
    <row r="3" spans="1:10" ht="16" thickBot="1" x14ac:dyDescent="0.25">
      <c r="A3" s="60" t="s">
        <v>1</v>
      </c>
      <c r="B3" s="61"/>
      <c r="C3" s="10" t="s">
        <v>21</v>
      </c>
      <c r="D3" s="10"/>
      <c r="E3" s="10"/>
      <c r="F3" s="10"/>
      <c r="G3" s="10"/>
      <c r="H3" s="10"/>
      <c r="I3" s="11"/>
    </row>
    <row r="4" spans="1:10" ht="16" thickBot="1" x14ac:dyDescent="0.25">
      <c r="A4" s="28" t="s">
        <v>2</v>
      </c>
      <c r="B4" s="29"/>
      <c r="C4" s="62" t="s">
        <v>9</v>
      </c>
      <c r="D4" s="62"/>
      <c r="E4" s="62"/>
      <c r="F4" s="62"/>
      <c r="G4" s="62"/>
      <c r="H4" s="62"/>
      <c r="I4" s="63"/>
    </row>
    <row r="5" spans="1:10" ht="16" thickBot="1" x14ac:dyDescent="0.25">
      <c r="A5" s="60" t="s">
        <v>3</v>
      </c>
      <c r="B5" s="61"/>
      <c r="C5" s="64">
        <v>0</v>
      </c>
      <c r="D5" s="64"/>
      <c r="E5" s="64"/>
      <c r="F5" s="64"/>
      <c r="G5" s="64"/>
      <c r="H5" s="64"/>
      <c r="I5" s="65"/>
      <c r="J5" s="3"/>
    </row>
    <row r="6" spans="1:10" ht="16" thickBot="1" x14ac:dyDescent="0.25">
      <c r="A6" s="28" t="s">
        <v>4</v>
      </c>
      <c r="B6" s="29"/>
      <c r="C6" s="30" t="s">
        <v>9</v>
      </c>
      <c r="D6" s="30"/>
      <c r="E6" s="30"/>
      <c r="F6" s="30"/>
      <c r="G6" s="30"/>
      <c r="H6" s="30"/>
      <c r="I6" s="31"/>
      <c r="J6" s="3"/>
    </row>
    <row r="7" spans="1:10" ht="16" thickBot="1" x14ac:dyDescent="0.25">
      <c r="A7" s="46"/>
      <c r="B7" s="47"/>
      <c r="C7" s="47"/>
      <c r="D7" s="47"/>
      <c r="E7" s="47"/>
      <c r="F7" s="47"/>
      <c r="G7" s="47"/>
      <c r="H7" s="47"/>
      <c r="I7" s="48"/>
    </row>
    <row r="8" spans="1:10" ht="16" thickBot="1" x14ac:dyDescent="0.25">
      <c r="A8" s="49" t="s">
        <v>58</v>
      </c>
      <c r="B8" s="50"/>
      <c r="C8" s="51">
        <f>G8*C5</f>
        <v>0</v>
      </c>
      <c r="D8" s="51"/>
      <c r="E8" s="51"/>
      <c r="F8" s="51"/>
      <c r="G8" s="52">
        <v>0.1</v>
      </c>
      <c r="H8" s="52"/>
      <c r="I8" s="53"/>
      <c r="J8" s="3"/>
    </row>
    <row r="9" spans="1:10" ht="16" thickBot="1" x14ac:dyDescent="0.25">
      <c r="A9" s="32" t="s">
        <v>8</v>
      </c>
      <c r="B9" s="33"/>
      <c r="C9" s="54">
        <f>G9*C5</f>
        <v>0</v>
      </c>
      <c r="D9" s="29"/>
      <c r="E9" s="29"/>
      <c r="F9" s="29"/>
      <c r="G9" s="35">
        <v>0.3</v>
      </c>
      <c r="H9" s="35"/>
      <c r="I9" s="36"/>
      <c r="J9" s="3"/>
    </row>
    <row r="10" spans="1:10" ht="16" thickBot="1" x14ac:dyDescent="0.25">
      <c r="A10" s="32" t="s">
        <v>15</v>
      </c>
      <c r="B10" s="33"/>
      <c r="C10" s="66">
        <f>G10*C5</f>
        <v>0</v>
      </c>
      <c r="D10" s="61"/>
      <c r="E10" s="61"/>
      <c r="F10" s="61"/>
      <c r="G10" s="67">
        <f>100%-G9-G8</f>
        <v>0.6</v>
      </c>
      <c r="H10" s="67"/>
      <c r="I10" s="68"/>
    </row>
    <row r="11" spans="1:10" ht="16" thickBot="1" x14ac:dyDescent="0.25">
      <c r="A11" s="32" t="s">
        <v>13</v>
      </c>
      <c r="B11" s="33"/>
      <c r="C11" s="54" t="s">
        <v>9</v>
      </c>
      <c r="D11" s="29"/>
      <c r="E11" s="29"/>
      <c r="F11" s="29"/>
      <c r="G11" s="35" t="s">
        <v>9</v>
      </c>
      <c r="H11" s="35"/>
      <c r="I11" s="36"/>
    </row>
    <row r="12" spans="1:10" ht="16" thickBot="1" x14ac:dyDescent="0.25">
      <c r="A12" s="32" t="s">
        <v>12</v>
      </c>
      <c r="B12" s="33"/>
      <c r="C12" s="43" t="s">
        <v>9</v>
      </c>
      <c r="D12" s="43"/>
      <c r="E12" s="43"/>
      <c r="F12" s="43"/>
      <c r="G12" s="44" t="s">
        <v>9</v>
      </c>
      <c r="H12" s="44"/>
      <c r="I12" s="45"/>
    </row>
    <row r="13" spans="1:10" ht="16" thickBot="1" x14ac:dyDescent="0.25">
      <c r="A13" s="32" t="s">
        <v>17</v>
      </c>
      <c r="B13" s="33"/>
      <c r="C13" s="34" t="s">
        <v>9</v>
      </c>
      <c r="D13" s="34"/>
      <c r="E13" s="34"/>
      <c r="F13" s="34"/>
      <c r="G13" s="35" t="s">
        <v>9</v>
      </c>
      <c r="H13" s="35"/>
      <c r="I13" s="36"/>
    </row>
    <row r="14" spans="1:10" ht="16" thickBot="1" x14ac:dyDescent="0.25">
      <c r="A14" s="37" t="s">
        <v>11</v>
      </c>
      <c r="B14" s="38"/>
      <c r="C14" s="39">
        <f>C9/21</f>
        <v>0</v>
      </c>
      <c r="D14" s="40"/>
      <c r="E14" s="40"/>
      <c r="F14" s="40"/>
      <c r="G14" s="41" t="s">
        <v>9</v>
      </c>
      <c r="H14" s="41"/>
      <c r="I14" s="42"/>
      <c r="J14" s="3"/>
    </row>
    <row r="15" spans="1:10" ht="16" thickBot="1" x14ac:dyDescent="0.25">
      <c r="A15" s="69"/>
      <c r="B15" s="70"/>
      <c r="C15" s="70"/>
      <c r="D15" s="70"/>
      <c r="E15" s="70"/>
      <c r="F15" s="70"/>
      <c r="G15" s="70"/>
      <c r="H15" s="70"/>
      <c r="I15" s="71"/>
    </row>
    <row r="16" spans="1:10" ht="16" thickBot="1" x14ac:dyDescent="0.25">
      <c r="A16" s="72" t="s">
        <v>10</v>
      </c>
      <c r="B16" s="73"/>
      <c r="C16" s="73" t="s">
        <v>6</v>
      </c>
      <c r="D16" s="73"/>
      <c r="E16" s="73"/>
      <c r="F16" s="73"/>
      <c r="G16" s="73" t="s">
        <v>7</v>
      </c>
      <c r="H16" s="73"/>
      <c r="I16" s="74"/>
    </row>
    <row r="17" spans="1:9" ht="16" thickBot="1" x14ac:dyDescent="0.25">
      <c r="A17" s="75" t="s">
        <v>67</v>
      </c>
      <c r="B17" s="76"/>
      <c r="C17" s="77">
        <f>C8</f>
        <v>0</v>
      </c>
      <c r="D17" s="78"/>
      <c r="E17" s="78"/>
      <c r="F17" s="79"/>
      <c r="G17" s="77">
        <f>C17</f>
        <v>0</v>
      </c>
      <c r="H17" s="78"/>
      <c r="I17" s="80"/>
    </row>
    <row r="18" spans="1:9" ht="16" thickBot="1" x14ac:dyDescent="0.25">
      <c r="A18" s="4" t="s">
        <v>59</v>
      </c>
      <c r="B18" s="5"/>
      <c r="C18" s="22">
        <v>0</v>
      </c>
      <c r="D18" s="23"/>
      <c r="E18" s="23"/>
      <c r="F18" s="24"/>
      <c r="G18" s="25" t="e">
        <f>#REF!+C18</f>
        <v>#REF!</v>
      </c>
      <c r="H18" s="26"/>
      <c r="I18" s="27"/>
    </row>
    <row r="19" spans="1:9" ht="16" thickBot="1" x14ac:dyDescent="0.25">
      <c r="A19" s="4" t="s">
        <v>60</v>
      </c>
      <c r="B19" s="5"/>
      <c r="C19" s="22">
        <v>0</v>
      </c>
      <c r="D19" s="23"/>
      <c r="E19" s="23"/>
      <c r="F19" s="24"/>
      <c r="G19" s="25" t="e">
        <f t="shared" ref="G19" si="0">G18+C19</f>
        <v>#REF!</v>
      </c>
      <c r="H19" s="26"/>
      <c r="I19" s="27"/>
    </row>
    <row r="20" spans="1:9" ht="16" thickBot="1" x14ac:dyDescent="0.25">
      <c r="A20" s="20" t="s">
        <v>61</v>
      </c>
      <c r="B20" s="21"/>
      <c r="C20" s="22">
        <v>0</v>
      </c>
      <c r="D20" s="23"/>
      <c r="E20" s="23"/>
      <c r="F20" s="24"/>
      <c r="G20" s="9" t="e">
        <f>G19+C20</f>
        <v>#REF!</v>
      </c>
      <c r="H20" s="10"/>
      <c r="I20" s="11"/>
    </row>
    <row r="21" spans="1:9" ht="16" thickBot="1" x14ac:dyDescent="0.25">
      <c r="A21" s="20" t="s">
        <v>62</v>
      </c>
      <c r="B21" s="21"/>
      <c r="C21" s="22">
        <v>0</v>
      </c>
      <c r="D21" s="23"/>
      <c r="E21" s="23"/>
      <c r="F21" s="24"/>
      <c r="G21" s="9" t="e">
        <f t="shared" ref="G21:G25" si="1">G20+C21</f>
        <v>#REF!</v>
      </c>
      <c r="H21" s="10"/>
      <c r="I21" s="11"/>
    </row>
    <row r="22" spans="1:9" ht="16" thickBot="1" x14ac:dyDescent="0.25">
      <c r="A22" s="20" t="s">
        <v>63</v>
      </c>
      <c r="B22" s="21"/>
      <c r="C22" s="22">
        <v>0</v>
      </c>
      <c r="D22" s="23"/>
      <c r="E22" s="23"/>
      <c r="F22" s="24"/>
      <c r="G22" s="9" t="e">
        <f t="shared" si="1"/>
        <v>#REF!</v>
      </c>
      <c r="H22" s="10"/>
      <c r="I22" s="11"/>
    </row>
    <row r="23" spans="1:9" ht="16" thickBot="1" x14ac:dyDescent="0.25">
      <c r="A23" s="20" t="s">
        <v>64</v>
      </c>
      <c r="B23" s="21"/>
      <c r="C23" s="22">
        <v>0</v>
      </c>
      <c r="D23" s="23"/>
      <c r="E23" s="23"/>
      <c r="F23" s="24"/>
      <c r="G23" s="9" t="e">
        <f t="shared" si="1"/>
        <v>#REF!</v>
      </c>
      <c r="H23" s="10"/>
      <c r="I23" s="11"/>
    </row>
    <row r="24" spans="1:9" ht="16" thickBot="1" x14ac:dyDescent="0.25">
      <c r="A24" s="20" t="s">
        <v>65</v>
      </c>
      <c r="B24" s="21"/>
      <c r="C24" s="22">
        <v>0</v>
      </c>
      <c r="D24" s="23"/>
      <c r="E24" s="23"/>
      <c r="F24" s="24"/>
      <c r="G24" s="9" t="e">
        <f t="shared" si="1"/>
        <v>#REF!</v>
      </c>
      <c r="H24" s="10"/>
      <c r="I24" s="11"/>
    </row>
    <row r="25" spans="1:9" ht="16" thickBot="1" x14ac:dyDescent="0.25">
      <c r="A25" s="20" t="s">
        <v>66</v>
      </c>
      <c r="B25" s="21"/>
      <c r="C25" s="22">
        <v>0</v>
      </c>
      <c r="D25" s="23"/>
      <c r="E25" s="23"/>
      <c r="F25" s="24"/>
      <c r="G25" s="9" t="e">
        <f t="shared" si="1"/>
        <v>#REF!</v>
      </c>
      <c r="H25" s="10"/>
      <c r="I25" s="11"/>
    </row>
    <row r="26" spans="1:9" ht="16" thickBot="1" x14ac:dyDescent="0.25">
      <c r="A26" s="4"/>
      <c r="B26" s="5"/>
      <c r="C26" s="6" t="s">
        <v>16</v>
      </c>
      <c r="D26" s="7"/>
      <c r="E26" s="7"/>
      <c r="F26" s="8"/>
      <c r="G26" s="9">
        <f>SUM(C17:E25)</f>
        <v>0</v>
      </c>
      <c r="H26" s="10"/>
      <c r="I26" s="11"/>
    </row>
    <row r="27" spans="1:9" ht="16" thickBot="1" x14ac:dyDescent="0.25">
      <c r="A27" s="12"/>
      <c r="B27" s="13"/>
      <c r="C27" s="14" t="s">
        <v>14</v>
      </c>
      <c r="D27" s="15"/>
      <c r="E27" s="15"/>
      <c r="F27" s="16"/>
      <c r="G27" s="17">
        <f>C10</f>
        <v>0</v>
      </c>
      <c r="H27" s="18"/>
      <c r="I27" s="19"/>
    </row>
    <row r="28" spans="1:9" x14ac:dyDescent="0.2">
      <c r="A28" s="1"/>
      <c r="B28" s="1"/>
      <c r="C28" s="1"/>
      <c r="D28" s="1"/>
      <c r="E28" s="1"/>
      <c r="F28" s="1"/>
      <c r="G28" s="2"/>
      <c r="H28" s="2"/>
      <c r="I28" s="1"/>
    </row>
    <row r="29" spans="1:9" x14ac:dyDescent="0.2">
      <c r="A29" s="1"/>
      <c r="B29" s="1"/>
      <c r="C29" s="1"/>
      <c r="D29" s="1"/>
      <c r="E29" s="1"/>
      <c r="F29" s="1"/>
      <c r="G29" s="2"/>
      <c r="H29" s="1"/>
      <c r="I29" s="1"/>
    </row>
    <row r="30" spans="1:9" x14ac:dyDescent="0.2">
      <c r="A30" s="1"/>
      <c r="B30" s="1"/>
      <c r="C30" s="1"/>
      <c r="D30" s="1"/>
      <c r="E30" s="1"/>
      <c r="F30" s="1"/>
      <c r="G30" s="2"/>
      <c r="H30" s="1"/>
      <c r="I30" s="1"/>
    </row>
    <row r="31" spans="1:9" x14ac:dyDescent="0.2">
      <c r="A31" s="1"/>
      <c r="B31" s="1"/>
      <c r="C31" s="1"/>
      <c r="D31" s="1"/>
      <c r="E31" s="1"/>
      <c r="F31" s="1"/>
      <c r="G31" s="2"/>
      <c r="H31" s="1"/>
      <c r="I31" s="1"/>
    </row>
    <row r="32" spans="1:9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1"/>
    </row>
  </sheetData>
  <mergeCells count="73">
    <mergeCell ref="A15:I15"/>
    <mergeCell ref="A16:B16"/>
    <mergeCell ref="C16:F16"/>
    <mergeCell ref="G16:I16"/>
    <mergeCell ref="A17:B17"/>
    <mergeCell ref="C17:F17"/>
    <mergeCell ref="G17:I17"/>
    <mergeCell ref="A4:B4"/>
    <mergeCell ref="C4:I4"/>
    <mergeCell ref="A5:B5"/>
    <mergeCell ref="C5:I5"/>
    <mergeCell ref="A10:B10"/>
    <mergeCell ref="C10:F10"/>
    <mergeCell ref="G10:I10"/>
    <mergeCell ref="A1:B1"/>
    <mergeCell ref="C1:I1"/>
    <mergeCell ref="A2:B2"/>
    <mergeCell ref="C2:I2"/>
    <mergeCell ref="A3:B3"/>
    <mergeCell ref="C3:I3"/>
    <mergeCell ref="G7:I7"/>
    <mergeCell ref="A8:B8"/>
    <mergeCell ref="C8:F8"/>
    <mergeCell ref="G8:I8"/>
    <mergeCell ref="A11:B11"/>
    <mergeCell ref="C11:F11"/>
    <mergeCell ref="G11:I11"/>
    <mergeCell ref="A9:B9"/>
    <mergeCell ref="C9:F9"/>
    <mergeCell ref="G9:I9"/>
    <mergeCell ref="A21:B21"/>
    <mergeCell ref="C21:F21"/>
    <mergeCell ref="G21:I21"/>
    <mergeCell ref="A6:B6"/>
    <mergeCell ref="C6:I6"/>
    <mergeCell ref="A13:B13"/>
    <mergeCell ref="C13:F13"/>
    <mergeCell ref="G13:I13"/>
    <mergeCell ref="A14:B14"/>
    <mergeCell ref="C14:F14"/>
    <mergeCell ref="G14:I14"/>
    <mergeCell ref="A12:B12"/>
    <mergeCell ref="C12:F12"/>
    <mergeCell ref="G12:I12"/>
    <mergeCell ref="A7:B7"/>
    <mergeCell ref="C7:F7"/>
    <mergeCell ref="A20:B20"/>
    <mergeCell ref="C20:F20"/>
    <mergeCell ref="G20:I20"/>
    <mergeCell ref="A18:B18"/>
    <mergeCell ref="C18:F18"/>
    <mergeCell ref="G18:I18"/>
    <mergeCell ref="A19:B19"/>
    <mergeCell ref="C19:F19"/>
    <mergeCell ref="G19:I19"/>
    <mergeCell ref="A24:B24"/>
    <mergeCell ref="C24:F24"/>
    <mergeCell ref="G24:I24"/>
    <mergeCell ref="A25:B25"/>
    <mergeCell ref="C25:F25"/>
    <mergeCell ref="G25:I25"/>
    <mergeCell ref="A22:B22"/>
    <mergeCell ref="C22:F22"/>
    <mergeCell ref="G22:I22"/>
    <mergeCell ref="A23:B23"/>
    <mergeCell ref="C23:F23"/>
    <mergeCell ref="G23:I23"/>
    <mergeCell ref="A26:B26"/>
    <mergeCell ref="C26:F26"/>
    <mergeCell ref="G26:I26"/>
    <mergeCell ref="A27:B27"/>
    <mergeCell ref="C27:F27"/>
    <mergeCell ref="G27:I27"/>
  </mergeCells>
  <phoneticPr fontId="7" type="noConversion"/>
  <pageMargins left="0.7" right="0.59375" top="0.75" bottom="0.6853070175438597" header="0.3" footer="0.3"/>
  <pageSetup orientation="portrait"/>
  <headerFooter>
    <oddHeader>&amp;L&amp;G&amp;C&amp;"-,Negrita"Modelo de Plan de Pago
&amp;"-,Normal"Grupo Pedralbes&amp;REstrictamente Confidencial</oddHeader>
    <oddFooter>&amp;CEstrictamente Confidencial</oddFooter>
  </headerFooter>
  <legacyDrawingHF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3"/>
  <sheetViews>
    <sheetView view="pageLayout" zoomScale="190" zoomScalePageLayoutView="190" workbookViewId="0">
      <selection activeCell="G13" sqref="G13:I13"/>
    </sheetView>
  </sheetViews>
  <sheetFormatPr baseColWidth="10" defaultColWidth="9.1640625" defaultRowHeight="15" x14ac:dyDescent="0.2"/>
  <cols>
    <col min="1" max="1" width="12.5" customWidth="1"/>
    <col min="2" max="2" width="13.1640625" customWidth="1"/>
    <col min="7" max="8" width="10.5" bestFit="1" customWidth="1"/>
    <col min="9" max="9" width="2.1640625" customWidth="1"/>
    <col min="10" max="10" width="10.5" bestFit="1" customWidth="1"/>
  </cols>
  <sheetData>
    <row r="1" spans="1:10" ht="16" thickBot="1" x14ac:dyDescent="0.25">
      <c r="A1" s="55"/>
      <c r="B1" s="56"/>
      <c r="C1" s="57"/>
      <c r="D1" s="57"/>
      <c r="E1" s="57"/>
      <c r="F1" s="57"/>
      <c r="G1" s="57"/>
      <c r="H1" s="57"/>
      <c r="I1" s="58"/>
    </row>
    <row r="2" spans="1:10" ht="16" thickBot="1" x14ac:dyDescent="0.25">
      <c r="A2" s="28" t="s">
        <v>0</v>
      </c>
      <c r="B2" s="29"/>
      <c r="C2" s="29" t="s">
        <v>56</v>
      </c>
      <c r="D2" s="29"/>
      <c r="E2" s="29"/>
      <c r="F2" s="29"/>
      <c r="G2" s="29"/>
      <c r="H2" s="29"/>
      <c r="I2" s="59"/>
    </row>
    <row r="3" spans="1:10" ht="16" thickBot="1" x14ac:dyDescent="0.25">
      <c r="A3" s="60" t="s">
        <v>1</v>
      </c>
      <c r="B3" s="61"/>
      <c r="C3" s="10" t="s">
        <v>21</v>
      </c>
      <c r="D3" s="10"/>
      <c r="E3" s="10"/>
      <c r="F3" s="10"/>
      <c r="G3" s="10"/>
      <c r="H3" s="10"/>
      <c r="I3" s="11"/>
    </row>
    <row r="4" spans="1:10" ht="16" thickBot="1" x14ac:dyDescent="0.25">
      <c r="A4" s="28" t="s">
        <v>2</v>
      </c>
      <c r="B4" s="29"/>
      <c r="C4" s="62" t="s">
        <v>57</v>
      </c>
      <c r="D4" s="62"/>
      <c r="E4" s="62"/>
      <c r="F4" s="62"/>
      <c r="G4" s="62"/>
      <c r="H4" s="62"/>
      <c r="I4" s="63"/>
    </row>
    <row r="5" spans="1:10" ht="16" thickBot="1" x14ac:dyDescent="0.25">
      <c r="A5" s="60" t="s">
        <v>3</v>
      </c>
      <c r="B5" s="61"/>
      <c r="C5" s="64">
        <f>112000+112000</f>
        <v>224000</v>
      </c>
      <c r="D5" s="64"/>
      <c r="E5" s="64"/>
      <c r="F5" s="64"/>
      <c r="G5" s="64"/>
      <c r="H5" s="64"/>
      <c r="I5" s="65"/>
    </row>
    <row r="6" spans="1:10" ht="16" thickBot="1" x14ac:dyDescent="0.25">
      <c r="A6" s="28" t="s">
        <v>4</v>
      </c>
      <c r="B6" s="29"/>
      <c r="C6" s="30">
        <v>47.55</v>
      </c>
      <c r="D6" s="30"/>
      <c r="E6" s="30"/>
      <c r="F6" s="30"/>
      <c r="G6" s="30"/>
      <c r="H6" s="30"/>
      <c r="I6" s="31"/>
    </row>
    <row r="7" spans="1:10" ht="16" thickBot="1" x14ac:dyDescent="0.25">
      <c r="A7" s="46"/>
      <c r="B7" s="47"/>
      <c r="C7" s="47"/>
      <c r="D7" s="47"/>
      <c r="E7" s="47"/>
      <c r="F7" s="47"/>
      <c r="G7" s="47"/>
      <c r="H7" s="47"/>
      <c r="I7" s="48"/>
    </row>
    <row r="8" spans="1:10" ht="16" thickBot="1" x14ac:dyDescent="0.25">
      <c r="A8" s="49" t="s">
        <v>5</v>
      </c>
      <c r="B8" s="50"/>
      <c r="C8" s="51">
        <f>G8*C5</f>
        <v>11200</v>
      </c>
      <c r="D8" s="51"/>
      <c r="E8" s="51"/>
      <c r="F8" s="51"/>
      <c r="G8" s="52">
        <v>0.05</v>
      </c>
      <c r="H8" s="52"/>
      <c r="I8" s="53"/>
      <c r="J8" s="3"/>
    </row>
    <row r="9" spans="1:10" ht="16" thickBot="1" x14ac:dyDescent="0.25">
      <c r="A9" s="32" t="s">
        <v>8</v>
      </c>
      <c r="B9" s="33"/>
      <c r="C9" s="54">
        <f>G9*C5</f>
        <v>67200</v>
      </c>
      <c r="D9" s="29"/>
      <c r="E9" s="29"/>
      <c r="F9" s="29"/>
      <c r="G9" s="35">
        <v>0.3</v>
      </c>
      <c r="H9" s="35"/>
      <c r="I9" s="36"/>
    </row>
    <row r="10" spans="1:10" ht="16" thickBot="1" x14ac:dyDescent="0.25">
      <c r="A10" s="32" t="s">
        <v>15</v>
      </c>
      <c r="B10" s="33"/>
      <c r="C10" s="66">
        <f>G10*C5</f>
        <v>145599.99999999997</v>
      </c>
      <c r="D10" s="61"/>
      <c r="E10" s="61"/>
      <c r="F10" s="61"/>
      <c r="G10" s="84">
        <f>100%-G9-G8</f>
        <v>0.64999999999999991</v>
      </c>
      <c r="H10" s="84"/>
      <c r="I10" s="85"/>
    </row>
    <row r="11" spans="1:10" ht="16" thickBot="1" x14ac:dyDescent="0.25">
      <c r="A11" s="32" t="s">
        <v>13</v>
      </c>
      <c r="B11" s="33"/>
      <c r="C11" s="54" t="s">
        <v>9</v>
      </c>
      <c r="D11" s="29"/>
      <c r="E11" s="29"/>
      <c r="F11" s="29"/>
      <c r="G11" s="35" t="s">
        <v>9</v>
      </c>
      <c r="H11" s="35"/>
      <c r="I11" s="36"/>
    </row>
    <row r="12" spans="1:10" ht="16" thickBot="1" x14ac:dyDescent="0.25">
      <c r="A12" s="32" t="s">
        <v>12</v>
      </c>
      <c r="B12" s="33"/>
      <c r="C12" s="43" t="s">
        <v>9</v>
      </c>
      <c r="D12" s="43"/>
      <c r="E12" s="43"/>
      <c r="F12" s="43"/>
      <c r="G12" s="44" t="s">
        <v>9</v>
      </c>
      <c r="H12" s="44"/>
      <c r="I12" s="45"/>
    </row>
    <row r="13" spans="1:10" ht="16" thickBot="1" x14ac:dyDescent="0.25">
      <c r="A13" s="32" t="s">
        <v>17</v>
      </c>
      <c r="B13" s="33"/>
      <c r="C13" s="34" t="s">
        <v>9</v>
      </c>
      <c r="D13" s="34"/>
      <c r="E13" s="34"/>
      <c r="F13" s="34"/>
      <c r="G13" s="35" t="s">
        <v>9</v>
      </c>
      <c r="H13" s="35"/>
      <c r="I13" s="36"/>
    </row>
    <row r="14" spans="1:10" ht="16" thickBot="1" x14ac:dyDescent="0.25">
      <c r="A14" s="37" t="s">
        <v>11</v>
      </c>
      <c r="B14" s="38"/>
      <c r="C14" s="39">
        <f>(C9-30000)/33</f>
        <v>1127.2727272727273</v>
      </c>
      <c r="D14" s="40"/>
      <c r="E14" s="40"/>
      <c r="F14" s="40"/>
      <c r="G14" s="41" t="s">
        <v>9</v>
      </c>
      <c r="H14" s="41"/>
      <c r="I14" s="42"/>
    </row>
    <row r="15" spans="1:10" ht="16" thickBot="1" x14ac:dyDescent="0.25">
      <c r="A15" s="69"/>
      <c r="B15" s="70"/>
      <c r="C15" s="70"/>
      <c r="D15" s="70"/>
      <c r="E15" s="70"/>
      <c r="F15" s="70"/>
      <c r="G15" s="70"/>
      <c r="H15" s="70"/>
      <c r="I15" s="71"/>
    </row>
    <row r="16" spans="1:10" ht="16" thickBot="1" x14ac:dyDescent="0.25">
      <c r="A16" s="72" t="s">
        <v>10</v>
      </c>
      <c r="B16" s="73"/>
      <c r="C16" s="73" t="s">
        <v>6</v>
      </c>
      <c r="D16" s="73"/>
      <c r="E16" s="73"/>
      <c r="F16" s="73"/>
      <c r="G16" s="73" t="s">
        <v>7</v>
      </c>
      <c r="H16" s="73"/>
      <c r="I16" s="74"/>
    </row>
    <row r="17" spans="1:9" ht="16" thickBot="1" x14ac:dyDescent="0.25">
      <c r="A17" s="75" t="s">
        <v>55</v>
      </c>
      <c r="B17" s="76"/>
      <c r="C17" s="77">
        <f>C8</f>
        <v>11200</v>
      </c>
      <c r="D17" s="78"/>
      <c r="E17" s="78"/>
      <c r="F17" s="79"/>
      <c r="G17" s="77">
        <f>C17</f>
        <v>11200</v>
      </c>
      <c r="H17" s="78"/>
      <c r="I17" s="80"/>
    </row>
    <row r="18" spans="1:9" ht="16" thickBot="1" x14ac:dyDescent="0.25">
      <c r="A18" s="20" t="s">
        <v>18</v>
      </c>
      <c r="B18" s="21"/>
      <c r="C18" s="81">
        <v>1127.2727272727273</v>
      </c>
      <c r="D18" s="82"/>
      <c r="E18" s="82"/>
      <c r="F18" s="83"/>
      <c r="G18" s="9">
        <f>C18+G17</f>
        <v>12327.272727272728</v>
      </c>
      <c r="H18" s="10"/>
      <c r="I18" s="11"/>
    </row>
    <row r="19" spans="1:9" ht="16" thickBot="1" x14ac:dyDescent="0.25">
      <c r="A19" s="20" t="s">
        <v>19</v>
      </c>
      <c r="B19" s="21"/>
      <c r="C19" s="81">
        <v>1127.2727272727273</v>
      </c>
      <c r="D19" s="82"/>
      <c r="E19" s="82"/>
      <c r="F19" s="83"/>
      <c r="G19" s="9">
        <f t="shared" ref="G19:G20" si="0">C19+G18</f>
        <v>13454.545454545456</v>
      </c>
      <c r="H19" s="10"/>
      <c r="I19" s="11"/>
    </row>
    <row r="20" spans="1:9" ht="16" thickBot="1" x14ac:dyDescent="0.25">
      <c r="A20" s="20" t="s">
        <v>20</v>
      </c>
      <c r="B20" s="21"/>
      <c r="C20" s="81">
        <v>1127.2727272727273</v>
      </c>
      <c r="D20" s="82"/>
      <c r="E20" s="82"/>
      <c r="F20" s="83"/>
      <c r="G20" s="9">
        <f t="shared" si="0"/>
        <v>14581.818181818184</v>
      </c>
      <c r="H20" s="10"/>
      <c r="I20" s="11"/>
    </row>
    <row r="21" spans="1:9" ht="16" thickBot="1" x14ac:dyDescent="0.25">
      <c r="A21" s="20" t="s">
        <v>22</v>
      </c>
      <c r="B21" s="21"/>
      <c r="C21" s="81">
        <v>10000</v>
      </c>
      <c r="D21" s="82"/>
      <c r="E21" s="82"/>
      <c r="F21" s="83"/>
      <c r="G21" s="9">
        <f t="shared" ref="G21:G53" si="1">C21+G20</f>
        <v>24581.818181818184</v>
      </c>
      <c r="H21" s="10"/>
      <c r="I21" s="11"/>
    </row>
    <row r="22" spans="1:9" ht="16" thickBot="1" x14ac:dyDescent="0.25">
      <c r="A22" s="20" t="s">
        <v>23</v>
      </c>
      <c r="B22" s="21"/>
      <c r="C22" s="81">
        <v>1127.2727272727273</v>
      </c>
      <c r="D22" s="82"/>
      <c r="E22" s="82"/>
      <c r="F22" s="83"/>
      <c r="G22" s="9">
        <f t="shared" si="1"/>
        <v>25709.090909090912</v>
      </c>
      <c r="H22" s="10"/>
      <c r="I22" s="11"/>
    </row>
    <row r="23" spans="1:9" ht="16" thickBot="1" x14ac:dyDescent="0.25">
      <c r="A23" s="20" t="s">
        <v>24</v>
      </c>
      <c r="B23" s="21"/>
      <c r="C23" s="81">
        <v>1127.2727272727273</v>
      </c>
      <c r="D23" s="82"/>
      <c r="E23" s="82"/>
      <c r="F23" s="83"/>
      <c r="G23" s="9">
        <f t="shared" si="1"/>
        <v>26836.36363636364</v>
      </c>
      <c r="H23" s="10"/>
      <c r="I23" s="11"/>
    </row>
    <row r="24" spans="1:9" ht="16" thickBot="1" x14ac:dyDescent="0.25">
      <c r="A24" s="20" t="s">
        <v>25</v>
      </c>
      <c r="B24" s="21"/>
      <c r="C24" s="81">
        <v>1127.2727272727273</v>
      </c>
      <c r="D24" s="82"/>
      <c r="E24" s="82"/>
      <c r="F24" s="83"/>
      <c r="G24" s="9">
        <f t="shared" si="1"/>
        <v>27963.636363636368</v>
      </c>
      <c r="H24" s="10"/>
      <c r="I24" s="11"/>
    </row>
    <row r="25" spans="1:9" ht="16" thickBot="1" x14ac:dyDescent="0.25">
      <c r="A25" s="20" t="s">
        <v>26</v>
      </c>
      <c r="B25" s="21"/>
      <c r="C25" s="81">
        <v>1127.2727272727273</v>
      </c>
      <c r="D25" s="82"/>
      <c r="E25" s="82"/>
      <c r="F25" s="83"/>
      <c r="G25" s="9">
        <f t="shared" si="1"/>
        <v>29090.909090909096</v>
      </c>
      <c r="H25" s="10"/>
      <c r="I25" s="11"/>
    </row>
    <row r="26" spans="1:9" ht="16" thickBot="1" x14ac:dyDescent="0.25">
      <c r="A26" s="20" t="s">
        <v>27</v>
      </c>
      <c r="B26" s="21"/>
      <c r="C26" s="81">
        <v>1127.2727272727273</v>
      </c>
      <c r="D26" s="82"/>
      <c r="E26" s="82"/>
      <c r="F26" s="83"/>
      <c r="G26" s="9">
        <f t="shared" si="1"/>
        <v>30218.181818181823</v>
      </c>
      <c r="H26" s="10"/>
      <c r="I26" s="11"/>
    </row>
    <row r="27" spans="1:9" ht="16" thickBot="1" x14ac:dyDescent="0.25">
      <c r="A27" s="20" t="s">
        <v>28</v>
      </c>
      <c r="B27" s="21"/>
      <c r="C27" s="81">
        <v>1127.2727272727273</v>
      </c>
      <c r="D27" s="82"/>
      <c r="E27" s="82"/>
      <c r="F27" s="83"/>
      <c r="G27" s="9">
        <f t="shared" si="1"/>
        <v>31345.454545454551</v>
      </c>
      <c r="H27" s="10"/>
      <c r="I27" s="11"/>
    </row>
    <row r="28" spans="1:9" ht="16" thickBot="1" x14ac:dyDescent="0.25">
      <c r="A28" s="20" t="s">
        <v>29</v>
      </c>
      <c r="B28" s="21"/>
      <c r="C28" s="81">
        <v>1127.2727272727273</v>
      </c>
      <c r="D28" s="82"/>
      <c r="E28" s="82"/>
      <c r="F28" s="83"/>
      <c r="G28" s="9">
        <f t="shared" si="1"/>
        <v>32472.727272727279</v>
      </c>
      <c r="H28" s="10"/>
      <c r="I28" s="11"/>
    </row>
    <row r="29" spans="1:9" ht="16" thickBot="1" x14ac:dyDescent="0.25">
      <c r="A29" s="20" t="s">
        <v>30</v>
      </c>
      <c r="B29" s="21"/>
      <c r="C29" s="81">
        <v>1127.2727272727273</v>
      </c>
      <c r="D29" s="82"/>
      <c r="E29" s="82"/>
      <c r="F29" s="83"/>
      <c r="G29" s="9">
        <f t="shared" si="1"/>
        <v>33600.000000000007</v>
      </c>
      <c r="H29" s="10"/>
      <c r="I29" s="11"/>
    </row>
    <row r="30" spans="1:9" ht="16" thickBot="1" x14ac:dyDescent="0.25">
      <c r="A30" s="20" t="s">
        <v>31</v>
      </c>
      <c r="B30" s="21"/>
      <c r="C30" s="81">
        <v>1127.2727272727273</v>
      </c>
      <c r="D30" s="82"/>
      <c r="E30" s="82"/>
      <c r="F30" s="83"/>
      <c r="G30" s="9">
        <f t="shared" si="1"/>
        <v>34727.272727272735</v>
      </c>
      <c r="H30" s="10"/>
      <c r="I30" s="11"/>
    </row>
    <row r="31" spans="1:9" ht="16" thickBot="1" x14ac:dyDescent="0.25">
      <c r="A31" s="20" t="s">
        <v>32</v>
      </c>
      <c r="B31" s="21"/>
      <c r="C31" s="81">
        <v>1127.2727272727273</v>
      </c>
      <c r="D31" s="82"/>
      <c r="E31" s="82"/>
      <c r="F31" s="83"/>
      <c r="G31" s="9">
        <f t="shared" si="1"/>
        <v>35854.545454545463</v>
      </c>
      <c r="H31" s="10"/>
      <c r="I31" s="11"/>
    </row>
    <row r="32" spans="1:9" ht="16" thickBot="1" x14ac:dyDescent="0.25">
      <c r="A32" s="20" t="s">
        <v>33</v>
      </c>
      <c r="B32" s="21"/>
      <c r="C32" s="81">
        <v>1127.2727272727273</v>
      </c>
      <c r="D32" s="82"/>
      <c r="E32" s="82"/>
      <c r="F32" s="83"/>
      <c r="G32" s="9">
        <f t="shared" si="1"/>
        <v>36981.818181818191</v>
      </c>
      <c r="H32" s="10"/>
      <c r="I32" s="11"/>
    </row>
    <row r="33" spans="1:9" ht="16" thickBot="1" x14ac:dyDescent="0.25">
      <c r="A33" s="20" t="s">
        <v>34</v>
      </c>
      <c r="B33" s="21"/>
      <c r="C33" s="81">
        <v>10000</v>
      </c>
      <c r="D33" s="82"/>
      <c r="E33" s="82"/>
      <c r="F33" s="83"/>
      <c r="G33" s="9">
        <f t="shared" si="1"/>
        <v>46981.818181818191</v>
      </c>
      <c r="H33" s="10"/>
      <c r="I33" s="11"/>
    </row>
    <row r="34" spans="1:9" ht="16" thickBot="1" x14ac:dyDescent="0.25">
      <c r="A34" s="20" t="s">
        <v>35</v>
      </c>
      <c r="B34" s="21"/>
      <c r="C34" s="81">
        <v>1127.2727272727273</v>
      </c>
      <c r="D34" s="82"/>
      <c r="E34" s="82"/>
      <c r="F34" s="83"/>
      <c r="G34" s="9">
        <f t="shared" si="1"/>
        <v>48109.090909090919</v>
      </c>
      <c r="H34" s="10"/>
      <c r="I34" s="11"/>
    </row>
    <row r="35" spans="1:9" ht="16" thickBot="1" x14ac:dyDescent="0.25">
      <c r="A35" s="20" t="s">
        <v>36</v>
      </c>
      <c r="B35" s="21"/>
      <c r="C35" s="81">
        <v>1127.2727272727273</v>
      </c>
      <c r="D35" s="82"/>
      <c r="E35" s="82"/>
      <c r="F35" s="83"/>
      <c r="G35" s="9">
        <f t="shared" si="1"/>
        <v>49236.363636363647</v>
      </c>
      <c r="H35" s="10"/>
      <c r="I35" s="11"/>
    </row>
    <row r="36" spans="1:9" ht="16" thickBot="1" x14ac:dyDescent="0.25">
      <c r="A36" s="20" t="s">
        <v>37</v>
      </c>
      <c r="B36" s="21"/>
      <c r="C36" s="81">
        <v>1127.2727272727273</v>
      </c>
      <c r="D36" s="82"/>
      <c r="E36" s="82"/>
      <c r="F36" s="83"/>
      <c r="G36" s="9">
        <f t="shared" si="1"/>
        <v>50363.636363636375</v>
      </c>
      <c r="H36" s="10"/>
      <c r="I36" s="11"/>
    </row>
    <row r="37" spans="1:9" ht="16" thickBot="1" x14ac:dyDescent="0.25">
      <c r="A37" s="20" t="s">
        <v>38</v>
      </c>
      <c r="B37" s="21"/>
      <c r="C37" s="81">
        <v>1127.2727272727273</v>
      </c>
      <c r="D37" s="82"/>
      <c r="E37" s="82"/>
      <c r="F37" s="83"/>
      <c r="G37" s="9">
        <f t="shared" si="1"/>
        <v>51490.909090909103</v>
      </c>
      <c r="H37" s="10"/>
      <c r="I37" s="11"/>
    </row>
    <row r="38" spans="1:9" ht="16" thickBot="1" x14ac:dyDescent="0.25">
      <c r="A38" s="20" t="s">
        <v>39</v>
      </c>
      <c r="B38" s="21"/>
      <c r="C38" s="81">
        <v>1127.2727272727273</v>
      </c>
      <c r="D38" s="82"/>
      <c r="E38" s="82"/>
      <c r="F38" s="83"/>
      <c r="G38" s="9">
        <f t="shared" si="1"/>
        <v>52618.181818181831</v>
      </c>
      <c r="H38" s="10"/>
      <c r="I38" s="11"/>
    </row>
    <row r="39" spans="1:9" ht="16" thickBot="1" x14ac:dyDescent="0.25">
      <c r="A39" s="20" t="s">
        <v>40</v>
      </c>
      <c r="B39" s="21"/>
      <c r="C39" s="81">
        <v>1127.2727272727273</v>
      </c>
      <c r="D39" s="82"/>
      <c r="E39" s="82"/>
      <c r="F39" s="83"/>
      <c r="G39" s="9">
        <f t="shared" si="1"/>
        <v>53745.454545454559</v>
      </c>
      <c r="H39" s="10"/>
      <c r="I39" s="11"/>
    </row>
    <row r="40" spans="1:9" ht="16" thickBot="1" x14ac:dyDescent="0.25">
      <c r="A40" s="20" t="s">
        <v>42</v>
      </c>
      <c r="B40" s="21"/>
      <c r="C40" s="81">
        <v>1127.2727272727273</v>
      </c>
      <c r="D40" s="82"/>
      <c r="E40" s="82"/>
      <c r="F40" s="83"/>
      <c r="G40" s="9">
        <f t="shared" si="1"/>
        <v>54872.727272727287</v>
      </c>
      <c r="H40" s="10"/>
      <c r="I40" s="11"/>
    </row>
    <row r="41" spans="1:9" ht="16" thickBot="1" x14ac:dyDescent="0.25">
      <c r="A41" s="20" t="s">
        <v>41</v>
      </c>
      <c r="B41" s="21"/>
      <c r="C41" s="81">
        <v>1127.2727272727273</v>
      </c>
      <c r="D41" s="82"/>
      <c r="E41" s="82"/>
      <c r="F41" s="83"/>
      <c r="G41" s="9">
        <f t="shared" si="1"/>
        <v>56000.000000000015</v>
      </c>
      <c r="H41" s="10"/>
      <c r="I41" s="11"/>
    </row>
    <row r="42" spans="1:9" ht="16" thickBot="1" x14ac:dyDescent="0.25">
      <c r="A42" s="20" t="s">
        <v>43</v>
      </c>
      <c r="B42" s="21"/>
      <c r="C42" s="81">
        <v>1127.2727272727273</v>
      </c>
      <c r="D42" s="82"/>
      <c r="E42" s="82"/>
      <c r="F42" s="83"/>
      <c r="G42" s="9">
        <f t="shared" si="1"/>
        <v>57127.272727272742</v>
      </c>
      <c r="H42" s="10"/>
      <c r="I42" s="11"/>
    </row>
    <row r="43" spans="1:9" ht="16" thickBot="1" x14ac:dyDescent="0.25">
      <c r="A43" s="20" t="s">
        <v>44</v>
      </c>
      <c r="B43" s="21"/>
      <c r="C43" s="81">
        <v>1127.2727272727273</v>
      </c>
      <c r="D43" s="82"/>
      <c r="E43" s="82"/>
      <c r="F43" s="83"/>
      <c r="G43" s="9">
        <f t="shared" si="1"/>
        <v>58254.54545454547</v>
      </c>
      <c r="H43" s="10"/>
      <c r="I43" s="11"/>
    </row>
    <row r="44" spans="1:9" ht="16" thickBot="1" x14ac:dyDescent="0.25">
      <c r="A44" s="20" t="s">
        <v>45</v>
      </c>
      <c r="B44" s="21"/>
      <c r="C44" s="81">
        <v>1127.2727272727273</v>
      </c>
      <c r="D44" s="82"/>
      <c r="E44" s="82"/>
      <c r="F44" s="83"/>
      <c r="G44" s="9">
        <f t="shared" si="1"/>
        <v>59381.818181818198</v>
      </c>
      <c r="H44" s="10"/>
      <c r="I44" s="11"/>
    </row>
    <row r="45" spans="1:9" ht="16" thickBot="1" x14ac:dyDescent="0.25">
      <c r="A45" s="20" t="s">
        <v>46</v>
      </c>
      <c r="B45" s="21"/>
      <c r="C45" s="81">
        <v>10000</v>
      </c>
      <c r="D45" s="82"/>
      <c r="E45" s="82"/>
      <c r="F45" s="83"/>
      <c r="G45" s="9">
        <f t="shared" si="1"/>
        <v>69381.818181818206</v>
      </c>
      <c r="H45" s="10"/>
      <c r="I45" s="11"/>
    </row>
    <row r="46" spans="1:9" ht="16" thickBot="1" x14ac:dyDescent="0.25">
      <c r="A46" s="20" t="s">
        <v>47</v>
      </c>
      <c r="B46" s="21"/>
      <c r="C46" s="81">
        <v>1127.2727272727273</v>
      </c>
      <c r="D46" s="82"/>
      <c r="E46" s="82"/>
      <c r="F46" s="83"/>
      <c r="G46" s="9">
        <f t="shared" si="1"/>
        <v>70509.090909090926</v>
      </c>
      <c r="H46" s="10"/>
      <c r="I46" s="11"/>
    </row>
    <row r="47" spans="1:9" ht="16" thickBot="1" x14ac:dyDescent="0.25">
      <c r="A47" s="20" t="s">
        <v>48</v>
      </c>
      <c r="B47" s="21"/>
      <c r="C47" s="81">
        <v>1127.2727272727273</v>
      </c>
      <c r="D47" s="82"/>
      <c r="E47" s="82"/>
      <c r="F47" s="83"/>
      <c r="G47" s="9">
        <f t="shared" si="1"/>
        <v>71636.363636363647</v>
      </c>
      <c r="H47" s="10"/>
      <c r="I47" s="11"/>
    </row>
    <row r="48" spans="1:9" ht="16" thickBot="1" x14ac:dyDescent="0.25">
      <c r="A48" s="20" t="s">
        <v>49</v>
      </c>
      <c r="B48" s="21"/>
      <c r="C48" s="81">
        <v>1127.2727272727273</v>
      </c>
      <c r="D48" s="82"/>
      <c r="E48" s="82"/>
      <c r="F48" s="83"/>
      <c r="G48" s="9">
        <f t="shared" si="1"/>
        <v>72763.636363636368</v>
      </c>
      <c r="H48" s="10"/>
      <c r="I48" s="11"/>
    </row>
    <row r="49" spans="1:9" ht="16" thickBot="1" x14ac:dyDescent="0.25">
      <c r="A49" s="20" t="s">
        <v>50</v>
      </c>
      <c r="B49" s="21"/>
      <c r="C49" s="81">
        <v>1127.2727272727273</v>
      </c>
      <c r="D49" s="82"/>
      <c r="E49" s="82"/>
      <c r="F49" s="83"/>
      <c r="G49" s="9">
        <f t="shared" si="1"/>
        <v>73890.909090909088</v>
      </c>
      <c r="H49" s="10"/>
      <c r="I49" s="11"/>
    </row>
    <row r="50" spans="1:9" ht="16" thickBot="1" x14ac:dyDescent="0.25">
      <c r="A50" s="20" t="s">
        <v>51</v>
      </c>
      <c r="B50" s="21"/>
      <c r="C50" s="81">
        <v>1127.2727272727273</v>
      </c>
      <c r="D50" s="82"/>
      <c r="E50" s="82"/>
      <c r="F50" s="83"/>
      <c r="G50" s="9">
        <f t="shared" si="1"/>
        <v>75018.181818181809</v>
      </c>
      <c r="H50" s="10"/>
      <c r="I50" s="11"/>
    </row>
    <row r="51" spans="1:9" ht="16" thickBot="1" x14ac:dyDescent="0.25">
      <c r="A51" s="20" t="s">
        <v>52</v>
      </c>
      <c r="B51" s="21"/>
      <c r="C51" s="81">
        <v>1127.2727272727273</v>
      </c>
      <c r="D51" s="82"/>
      <c r="E51" s="82"/>
      <c r="F51" s="83"/>
      <c r="G51" s="9">
        <f t="shared" si="1"/>
        <v>76145.45454545453</v>
      </c>
      <c r="H51" s="10"/>
      <c r="I51" s="11"/>
    </row>
    <row r="52" spans="1:9" ht="16" thickBot="1" x14ac:dyDescent="0.25">
      <c r="A52" s="20" t="s">
        <v>53</v>
      </c>
      <c r="B52" s="21"/>
      <c r="C52" s="81">
        <v>1127.2727272727273</v>
      </c>
      <c r="D52" s="82"/>
      <c r="E52" s="82"/>
      <c r="F52" s="83"/>
      <c r="G52" s="9">
        <f t="shared" si="1"/>
        <v>77272.72727272725</v>
      </c>
      <c r="H52" s="10"/>
      <c r="I52" s="11"/>
    </row>
    <row r="53" spans="1:9" ht="16" thickBot="1" x14ac:dyDescent="0.25">
      <c r="A53" s="20" t="s">
        <v>54</v>
      </c>
      <c r="B53" s="21"/>
      <c r="C53" s="81">
        <v>1127.2727272727273</v>
      </c>
      <c r="D53" s="82"/>
      <c r="E53" s="82"/>
      <c r="F53" s="83"/>
      <c r="G53" s="9">
        <f t="shared" si="1"/>
        <v>78399.999999999971</v>
      </c>
      <c r="H53" s="10"/>
      <c r="I53" s="11"/>
    </row>
    <row r="54" spans="1:9" ht="16" thickBot="1" x14ac:dyDescent="0.25">
      <c r="A54" s="4"/>
      <c r="B54" s="5"/>
      <c r="C54" s="6" t="s">
        <v>16</v>
      </c>
      <c r="D54" s="7"/>
      <c r="E54" s="7"/>
      <c r="F54" s="8"/>
      <c r="G54" s="25">
        <f>SUM(C17:F53)</f>
        <v>78399.999999999971</v>
      </c>
      <c r="H54" s="26"/>
      <c r="I54" s="27"/>
    </row>
    <row r="55" spans="1:9" ht="16" thickBot="1" x14ac:dyDescent="0.25">
      <c r="A55" s="12"/>
      <c r="B55" s="13"/>
      <c r="C55" s="14" t="s">
        <v>14</v>
      </c>
      <c r="D55" s="15"/>
      <c r="E55" s="15"/>
      <c r="F55" s="16"/>
      <c r="G55" s="17">
        <f>C10</f>
        <v>145599.99999999997</v>
      </c>
      <c r="H55" s="18"/>
      <c r="I55" s="19"/>
    </row>
    <row r="56" spans="1:9" x14ac:dyDescent="0.2">
      <c r="A56" s="1"/>
      <c r="B56" s="1"/>
      <c r="C56" s="1"/>
      <c r="D56" s="1"/>
      <c r="E56" s="1"/>
      <c r="F56" s="1"/>
      <c r="G56" s="2"/>
      <c r="H56" s="2"/>
      <c r="I56" s="1"/>
    </row>
    <row r="57" spans="1:9" x14ac:dyDescent="0.2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</sheetData>
  <mergeCells count="157">
    <mergeCell ref="A52:B52"/>
    <mergeCell ref="C52:F52"/>
    <mergeCell ref="G52:I52"/>
    <mergeCell ref="A53:B53"/>
    <mergeCell ref="C53:F53"/>
    <mergeCell ref="G53:I53"/>
    <mergeCell ref="A49:B49"/>
    <mergeCell ref="C49:F49"/>
    <mergeCell ref="G49:I49"/>
    <mergeCell ref="A51:B51"/>
    <mergeCell ref="C51:F51"/>
    <mergeCell ref="G51:I51"/>
    <mergeCell ref="A50:B50"/>
    <mergeCell ref="C50:F50"/>
    <mergeCell ref="G50:I50"/>
    <mergeCell ref="A47:B47"/>
    <mergeCell ref="C47:F47"/>
    <mergeCell ref="G47:I47"/>
    <mergeCell ref="A48:B48"/>
    <mergeCell ref="C48:F48"/>
    <mergeCell ref="G48:I48"/>
    <mergeCell ref="A45:B45"/>
    <mergeCell ref="C45:F45"/>
    <mergeCell ref="G45:I45"/>
    <mergeCell ref="A46:B46"/>
    <mergeCell ref="C46:F46"/>
    <mergeCell ref="G46:I46"/>
    <mergeCell ref="C43:F43"/>
    <mergeCell ref="G43:I43"/>
    <mergeCell ref="A44:B44"/>
    <mergeCell ref="C44:F44"/>
    <mergeCell ref="G44:I44"/>
    <mergeCell ref="A31:B31"/>
    <mergeCell ref="C31:F31"/>
    <mergeCell ref="G31:I31"/>
    <mergeCell ref="A32:B32"/>
    <mergeCell ref="C32:F32"/>
    <mergeCell ref="G32:I32"/>
    <mergeCell ref="A40:B40"/>
    <mergeCell ref="C40:F40"/>
    <mergeCell ref="G40:I40"/>
    <mergeCell ref="A41:B41"/>
    <mergeCell ref="C41:F41"/>
    <mergeCell ref="G41:I41"/>
    <mergeCell ref="A42:B42"/>
    <mergeCell ref="C42:F42"/>
    <mergeCell ref="G42:I42"/>
    <mergeCell ref="A43:B43"/>
    <mergeCell ref="A34:B34"/>
    <mergeCell ref="C34:F34"/>
    <mergeCell ref="G34:I34"/>
    <mergeCell ref="A24:B24"/>
    <mergeCell ref="C24:F24"/>
    <mergeCell ref="G24:I24"/>
    <mergeCell ref="A29:B29"/>
    <mergeCell ref="C29:F29"/>
    <mergeCell ref="G29:I29"/>
    <mergeCell ref="A30:B30"/>
    <mergeCell ref="C30:F30"/>
    <mergeCell ref="G30:I30"/>
    <mergeCell ref="A27:B27"/>
    <mergeCell ref="C27:F27"/>
    <mergeCell ref="G27:I27"/>
    <mergeCell ref="A28:B28"/>
    <mergeCell ref="C28:F28"/>
    <mergeCell ref="G28:I28"/>
    <mergeCell ref="A21:B21"/>
    <mergeCell ref="C21:F21"/>
    <mergeCell ref="G21:I21"/>
    <mergeCell ref="A22:B22"/>
    <mergeCell ref="C22:F22"/>
    <mergeCell ref="G22:I22"/>
    <mergeCell ref="A39:B39"/>
    <mergeCell ref="C39:F39"/>
    <mergeCell ref="G39:I39"/>
    <mergeCell ref="A37:B37"/>
    <mergeCell ref="C37:F37"/>
    <mergeCell ref="G37:I37"/>
    <mergeCell ref="A38:B38"/>
    <mergeCell ref="C38:F38"/>
    <mergeCell ref="G38:I38"/>
    <mergeCell ref="A35:B35"/>
    <mergeCell ref="C35:F35"/>
    <mergeCell ref="G35:I35"/>
    <mergeCell ref="A36:B36"/>
    <mergeCell ref="C36:F36"/>
    <mergeCell ref="G36:I36"/>
    <mergeCell ref="A33:B33"/>
    <mergeCell ref="C33:F33"/>
    <mergeCell ref="G23:I23"/>
    <mergeCell ref="A1:B1"/>
    <mergeCell ref="C1:I1"/>
    <mergeCell ref="A15:I15"/>
    <mergeCell ref="A11:B11"/>
    <mergeCell ref="C11:F11"/>
    <mergeCell ref="G11:I11"/>
    <mergeCell ref="A14:B14"/>
    <mergeCell ref="C2:I2"/>
    <mergeCell ref="C3:I3"/>
    <mergeCell ref="C4:I4"/>
    <mergeCell ref="C5:I5"/>
    <mergeCell ref="C6:I6"/>
    <mergeCell ref="C14:F14"/>
    <mergeCell ref="G14:I14"/>
    <mergeCell ref="A2:B2"/>
    <mergeCell ref="A3:B3"/>
    <mergeCell ref="A4:B4"/>
    <mergeCell ref="A5:B5"/>
    <mergeCell ref="A6:B6"/>
    <mergeCell ref="G10:I10"/>
    <mergeCell ref="A7:B7"/>
    <mergeCell ref="C7:F7"/>
    <mergeCell ref="G7:I7"/>
    <mergeCell ref="G8:I8"/>
    <mergeCell ref="A55:B55"/>
    <mergeCell ref="C55:F55"/>
    <mergeCell ref="G55:I55"/>
    <mergeCell ref="A54:B54"/>
    <mergeCell ref="C54:F54"/>
    <mergeCell ref="G54:I54"/>
    <mergeCell ref="A18:B18"/>
    <mergeCell ref="C18:F18"/>
    <mergeCell ref="G18:I18"/>
    <mergeCell ref="A19:B19"/>
    <mergeCell ref="C19:F19"/>
    <mergeCell ref="G19:I19"/>
    <mergeCell ref="A20:B20"/>
    <mergeCell ref="C20:F20"/>
    <mergeCell ref="G20:I20"/>
    <mergeCell ref="G33:I33"/>
    <mergeCell ref="A25:B25"/>
    <mergeCell ref="C25:F25"/>
    <mergeCell ref="G25:I25"/>
    <mergeCell ref="A26:B26"/>
    <mergeCell ref="C26:F26"/>
    <mergeCell ref="G26:I26"/>
    <mergeCell ref="A23:B23"/>
    <mergeCell ref="C23:F23"/>
    <mergeCell ref="A8:B8"/>
    <mergeCell ref="A9:B9"/>
    <mergeCell ref="A10:B10"/>
    <mergeCell ref="C8:F8"/>
    <mergeCell ref="C9:F9"/>
    <mergeCell ref="C10:F10"/>
    <mergeCell ref="G17:I17"/>
    <mergeCell ref="C17:F17"/>
    <mergeCell ref="A17:B17"/>
    <mergeCell ref="G9:I9"/>
    <mergeCell ref="A12:B12"/>
    <mergeCell ref="C12:F12"/>
    <mergeCell ref="G12:I12"/>
    <mergeCell ref="A13:B13"/>
    <mergeCell ref="C13:F13"/>
    <mergeCell ref="G13:I13"/>
    <mergeCell ref="A16:B16"/>
    <mergeCell ref="C16:F16"/>
    <mergeCell ref="G16:I16"/>
  </mergeCells>
  <phoneticPr fontId="7" type="noConversion"/>
  <pageMargins left="0.7" right="0.59375" top="0.75" bottom="0.6853070175438597" header="0.3" footer="0.3"/>
  <pageSetup orientation="portrait"/>
  <headerFooter>
    <oddHeader>&amp;L&amp;G&amp;C&amp;"-,Negrita"Modelo de Plan de Pago
&amp;"-,Normal"Grupo Pedralbes&amp;REstrictamente Confidencial</oddHeader>
    <oddFooter>&amp;CEstrictamente Confidencial</oddFooter>
  </headerFooter>
  <legacyDrawingHF r:id="rId1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6406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.16406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Escenario 1</vt:lpstr>
      <vt:lpstr>Escenario 2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Paulino</dc:creator>
  <cp:lastModifiedBy>Microsoft Office User</cp:lastModifiedBy>
  <cp:lastPrinted>2021-03-16T15:03:39Z</cp:lastPrinted>
  <dcterms:created xsi:type="dcterms:W3CDTF">2014-10-31T19:03:09Z</dcterms:created>
  <dcterms:modified xsi:type="dcterms:W3CDTF">2021-12-31T00:50:51Z</dcterms:modified>
</cp:coreProperties>
</file>