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23dd73a543c26a4c/Escritorio/ALDEA ALDHA)/"/>
    </mc:Choice>
  </mc:AlternateContent>
  <xr:revisionPtr revIDLastSave="0" documentId="8_{19F36281-EBFD-448D-8026-FFF06C46ED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TAPAS 1 Y 2" sheetId="1" r:id="rId1"/>
    <sheet name="COTIZADOR" sheetId="2" r:id="rId2"/>
  </sheets>
  <definedNames>
    <definedName name="_xlnm._FilterDatabase" localSheetId="0" hidden="1">'ETAPAS 1 Y 2'!$A$27:$S$194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VwnI1wGPXu5aX5L13wT7OfwIEZw=="/>
    </ext>
  </extLst>
</workbook>
</file>

<file path=xl/calcChain.xml><?xml version="1.0" encoding="utf-8"?>
<calcChain xmlns="http://schemas.openxmlformats.org/spreadsheetml/2006/main">
  <c r="M25" i="2" l="1"/>
  <c r="M43" i="2"/>
  <c r="H43" i="2"/>
  <c r="C43" i="2"/>
  <c r="R23" i="2"/>
  <c r="M23" i="2"/>
  <c r="H23" i="2"/>
  <c r="C23" i="2"/>
  <c r="H20" i="2"/>
  <c r="K194" i="1"/>
  <c r="M194" i="1" s="1"/>
  <c r="J194" i="1"/>
  <c r="G194" i="1"/>
  <c r="H194" i="1" s="1"/>
  <c r="E194" i="1"/>
  <c r="F194" i="1" s="1"/>
  <c r="K193" i="1"/>
  <c r="M193" i="1" s="1"/>
  <c r="O193" i="1" s="1"/>
  <c r="J193" i="1"/>
  <c r="G193" i="1"/>
  <c r="H193" i="1" s="1"/>
  <c r="E193" i="1"/>
  <c r="F193" i="1" s="1"/>
  <c r="K192" i="1"/>
  <c r="J192" i="1"/>
  <c r="G192" i="1"/>
  <c r="H192" i="1" s="1"/>
  <c r="E192" i="1"/>
  <c r="F192" i="1" s="1"/>
  <c r="K191" i="1"/>
  <c r="L191" i="1" s="1"/>
  <c r="J191" i="1"/>
  <c r="G191" i="1"/>
  <c r="H191" i="1" s="1"/>
  <c r="E191" i="1"/>
  <c r="F191" i="1" s="1"/>
  <c r="K190" i="1"/>
  <c r="L190" i="1" s="1"/>
  <c r="J190" i="1"/>
  <c r="G190" i="1"/>
  <c r="H190" i="1" s="1"/>
  <c r="E190" i="1"/>
  <c r="F190" i="1" s="1"/>
  <c r="K189" i="1"/>
  <c r="M189" i="1" s="1"/>
  <c r="J189" i="1"/>
  <c r="G189" i="1"/>
  <c r="H189" i="1" s="1"/>
  <c r="F189" i="1"/>
  <c r="E189" i="1"/>
  <c r="K188" i="1"/>
  <c r="M188" i="1" s="1"/>
  <c r="J188" i="1"/>
  <c r="G188" i="1"/>
  <c r="H188" i="1" s="1"/>
  <c r="E188" i="1"/>
  <c r="F188" i="1" s="1"/>
  <c r="K187" i="1"/>
  <c r="M187" i="1" s="1"/>
  <c r="J187" i="1"/>
  <c r="H187" i="1"/>
  <c r="G187" i="1"/>
  <c r="E187" i="1"/>
  <c r="F187" i="1" s="1"/>
  <c r="K186" i="1"/>
  <c r="M186" i="1" s="1"/>
  <c r="J186" i="1"/>
  <c r="G186" i="1"/>
  <c r="H186" i="1" s="1"/>
  <c r="E186" i="1"/>
  <c r="F186" i="1" s="1"/>
  <c r="K185" i="1"/>
  <c r="M185" i="1" s="1"/>
  <c r="O185" i="1" s="1"/>
  <c r="J185" i="1"/>
  <c r="G185" i="1"/>
  <c r="H185" i="1" s="1"/>
  <c r="E185" i="1"/>
  <c r="F185" i="1" s="1"/>
  <c r="K184" i="1"/>
  <c r="J184" i="1"/>
  <c r="G184" i="1"/>
  <c r="H184" i="1" s="1"/>
  <c r="E184" i="1"/>
  <c r="F184" i="1" s="1"/>
  <c r="K183" i="1"/>
  <c r="L183" i="1" s="1"/>
  <c r="J183" i="1"/>
  <c r="G183" i="1"/>
  <c r="H183" i="1" s="1"/>
  <c r="E183" i="1"/>
  <c r="F183" i="1" s="1"/>
  <c r="K182" i="1"/>
  <c r="L182" i="1" s="1"/>
  <c r="J182" i="1"/>
  <c r="G182" i="1"/>
  <c r="H182" i="1" s="1"/>
  <c r="E182" i="1"/>
  <c r="F182" i="1" s="1"/>
  <c r="K181" i="1"/>
  <c r="L181" i="1" s="1"/>
  <c r="J181" i="1"/>
  <c r="G181" i="1"/>
  <c r="H181" i="1" s="1"/>
  <c r="E181" i="1"/>
  <c r="F181" i="1" s="1"/>
  <c r="K180" i="1"/>
  <c r="L180" i="1" s="1"/>
  <c r="J180" i="1"/>
  <c r="H180" i="1"/>
  <c r="G180" i="1"/>
  <c r="F180" i="1"/>
  <c r="E180" i="1"/>
  <c r="K179" i="1"/>
  <c r="M179" i="1" s="1"/>
  <c r="J179" i="1"/>
  <c r="G179" i="1"/>
  <c r="H179" i="1" s="1"/>
  <c r="E179" i="1"/>
  <c r="F179" i="1" s="1"/>
  <c r="K178" i="1"/>
  <c r="M178" i="1" s="1"/>
  <c r="J178" i="1"/>
  <c r="G178" i="1"/>
  <c r="H178" i="1" s="1"/>
  <c r="E178" i="1"/>
  <c r="F178" i="1" s="1"/>
  <c r="K177" i="1"/>
  <c r="M177" i="1" s="1"/>
  <c r="O177" i="1" s="1"/>
  <c r="J177" i="1"/>
  <c r="G177" i="1"/>
  <c r="H177" i="1" s="1"/>
  <c r="E177" i="1"/>
  <c r="F177" i="1" s="1"/>
  <c r="K176" i="1"/>
  <c r="J176" i="1"/>
  <c r="G176" i="1"/>
  <c r="H176" i="1" s="1"/>
  <c r="E176" i="1"/>
  <c r="F176" i="1" s="1"/>
  <c r="K175" i="1"/>
  <c r="L175" i="1" s="1"/>
  <c r="J175" i="1"/>
  <c r="G175" i="1"/>
  <c r="H175" i="1" s="1"/>
  <c r="E175" i="1"/>
  <c r="F175" i="1" s="1"/>
  <c r="K174" i="1"/>
  <c r="L174" i="1" s="1"/>
  <c r="J174" i="1"/>
  <c r="G174" i="1"/>
  <c r="H174" i="1" s="1"/>
  <c r="E174" i="1"/>
  <c r="F174" i="1" s="1"/>
  <c r="K173" i="1"/>
  <c r="L173" i="1" s="1"/>
  <c r="J173" i="1"/>
  <c r="G173" i="1"/>
  <c r="H173" i="1" s="1"/>
  <c r="E173" i="1"/>
  <c r="F173" i="1" s="1"/>
  <c r="K172" i="1"/>
  <c r="M172" i="1" s="1"/>
  <c r="N172" i="1" s="1"/>
  <c r="J172" i="1"/>
  <c r="G172" i="1"/>
  <c r="H172" i="1" s="1"/>
  <c r="H27" i="2" s="1"/>
  <c r="E172" i="1"/>
  <c r="F172" i="1" s="1"/>
  <c r="K171" i="1"/>
  <c r="M171" i="1" s="1"/>
  <c r="J171" i="1"/>
  <c r="G171" i="1"/>
  <c r="H171" i="1" s="1"/>
  <c r="E171" i="1"/>
  <c r="F171" i="1" s="1"/>
  <c r="K170" i="1"/>
  <c r="M170" i="1" s="1"/>
  <c r="J170" i="1"/>
  <c r="H170" i="1"/>
  <c r="G170" i="1"/>
  <c r="E170" i="1"/>
  <c r="F170" i="1" s="1"/>
  <c r="K169" i="1"/>
  <c r="M169" i="1" s="1"/>
  <c r="O169" i="1" s="1"/>
  <c r="J169" i="1"/>
  <c r="G169" i="1"/>
  <c r="H169" i="1" s="1"/>
  <c r="E169" i="1"/>
  <c r="F169" i="1" s="1"/>
  <c r="K168" i="1"/>
  <c r="J168" i="1"/>
  <c r="G168" i="1"/>
  <c r="H168" i="1" s="1"/>
  <c r="E168" i="1"/>
  <c r="F168" i="1" s="1"/>
  <c r="K167" i="1"/>
  <c r="L167" i="1" s="1"/>
  <c r="J167" i="1"/>
  <c r="G167" i="1"/>
  <c r="H167" i="1" s="1"/>
  <c r="E167" i="1"/>
  <c r="F167" i="1" s="1"/>
  <c r="K166" i="1"/>
  <c r="L166" i="1" s="1"/>
  <c r="J166" i="1"/>
  <c r="G166" i="1"/>
  <c r="H166" i="1" s="1"/>
  <c r="E166" i="1"/>
  <c r="F166" i="1" s="1"/>
  <c r="K165" i="1"/>
  <c r="M165" i="1" s="1"/>
  <c r="J165" i="1"/>
  <c r="G165" i="1"/>
  <c r="H165" i="1" s="1"/>
  <c r="E165" i="1"/>
  <c r="F165" i="1" s="1"/>
  <c r="K164" i="1"/>
  <c r="M164" i="1" s="1"/>
  <c r="J164" i="1"/>
  <c r="G164" i="1"/>
  <c r="H164" i="1" s="1"/>
  <c r="E164" i="1"/>
  <c r="F164" i="1" s="1"/>
  <c r="K163" i="1"/>
  <c r="M163" i="1" s="1"/>
  <c r="J163" i="1"/>
  <c r="G163" i="1"/>
  <c r="H163" i="1" s="1"/>
  <c r="E163" i="1"/>
  <c r="F163" i="1" s="1"/>
  <c r="K162" i="1"/>
  <c r="M162" i="1" s="1"/>
  <c r="J162" i="1"/>
  <c r="G162" i="1"/>
  <c r="H162" i="1" s="1"/>
  <c r="E162" i="1"/>
  <c r="F162" i="1" s="1"/>
  <c r="K161" i="1"/>
  <c r="M161" i="1" s="1"/>
  <c r="O161" i="1" s="1"/>
  <c r="J161" i="1"/>
  <c r="G161" i="1"/>
  <c r="H161" i="1" s="1"/>
  <c r="E161" i="1"/>
  <c r="F161" i="1" s="1"/>
  <c r="K160" i="1"/>
  <c r="J160" i="1"/>
  <c r="G160" i="1"/>
  <c r="H160" i="1" s="1"/>
  <c r="E160" i="1"/>
  <c r="F160" i="1" s="1"/>
  <c r="K159" i="1"/>
  <c r="L159" i="1" s="1"/>
  <c r="J159" i="1"/>
  <c r="G159" i="1"/>
  <c r="H159" i="1" s="1"/>
  <c r="E159" i="1"/>
  <c r="F159" i="1" s="1"/>
  <c r="K158" i="1"/>
  <c r="L158" i="1" s="1"/>
  <c r="J158" i="1"/>
  <c r="G158" i="1"/>
  <c r="H158" i="1" s="1"/>
  <c r="E158" i="1"/>
  <c r="F158" i="1" s="1"/>
  <c r="K157" i="1"/>
  <c r="M157" i="1" s="1"/>
  <c r="J157" i="1"/>
  <c r="G157" i="1"/>
  <c r="H157" i="1" s="1"/>
  <c r="E157" i="1"/>
  <c r="F157" i="1" s="1"/>
  <c r="K156" i="1"/>
  <c r="M156" i="1" s="1"/>
  <c r="J156" i="1"/>
  <c r="G156" i="1"/>
  <c r="H156" i="1" s="1"/>
  <c r="E156" i="1"/>
  <c r="F156" i="1" s="1"/>
  <c r="K155" i="1"/>
  <c r="M155" i="1" s="1"/>
  <c r="J155" i="1"/>
  <c r="G155" i="1"/>
  <c r="H155" i="1" s="1"/>
  <c r="E155" i="1"/>
  <c r="F155" i="1" s="1"/>
  <c r="K154" i="1"/>
  <c r="M154" i="1" s="1"/>
  <c r="J154" i="1"/>
  <c r="G154" i="1"/>
  <c r="H154" i="1" s="1"/>
  <c r="E154" i="1"/>
  <c r="F154" i="1" s="1"/>
  <c r="K153" i="1"/>
  <c r="M153" i="1" s="1"/>
  <c r="O153" i="1" s="1"/>
  <c r="J153" i="1"/>
  <c r="G153" i="1"/>
  <c r="H153" i="1" s="1"/>
  <c r="E153" i="1"/>
  <c r="F153" i="1" s="1"/>
  <c r="K152" i="1"/>
  <c r="J152" i="1"/>
  <c r="G152" i="1"/>
  <c r="H152" i="1" s="1"/>
  <c r="E152" i="1"/>
  <c r="F152" i="1" s="1"/>
  <c r="K151" i="1"/>
  <c r="L151" i="1" s="1"/>
  <c r="J151" i="1"/>
  <c r="G151" i="1"/>
  <c r="H151" i="1" s="1"/>
  <c r="E151" i="1"/>
  <c r="F151" i="1" s="1"/>
  <c r="K150" i="1"/>
  <c r="L150" i="1" s="1"/>
  <c r="J150" i="1"/>
  <c r="G150" i="1"/>
  <c r="H150" i="1" s="1"/>
  <c r="E150" i="1"/>
  <c r="F150" i="1" s="1"/>
  <c r="K149" i="1"/>
  <c r="M149" i="1" s="1"/>
  <c r="J149" i="1"/>
  <c r="G149" i="1"/>
  <c r="H149" i="1" s="1"/>
  <c r="E149" i="1"/>
  <c r="F149" i="1" s="1"/>
  <c r="K148" i="1"/>
  <c r="M148" i="1" s="1"/>
  <c r="J148" i="1"/>
  <c r="G148" i="1"/>
  <c r="H148" i="1" s="1"/>
  <c r="E148" i="1"/>
  <c r="F148" i="1" s="1"/>
  <c r="K147" i="1"/>
  <c r="M147" i="1" s="1"/>
  <c r="J147" i="1"/>
  <c r="G147" i="1"/>
  <c r="H147" i="1" s="1"/>
  <c r="E147" i="1"/>
  <c r="F147" i="1" s="1"/>
  <c r="K146" i="1"/>
  <c r="M146" i="1" s="1"/>
  <c r="J146" i="1"/>
  <c r="G146" i="1"/>
  <c r="H146" i="1" s="1"/>
  <c r="E146" i="1"/>
  <c r="F146" i="1" s="1"/>
  <c r="K145" i="1"/>
  <c r="M145" i="1" s="1"/>
  <c r="O145" i="1" s="1"/>
  <c r="J145" i="1"/>
  <c r="G145" i="1"/>
  <c r="H145" i="1" s="1"/>
  <c r="E145" i="1"/>
  <c r="F145" i="1" s="1"/>
  <c r="K144" i="1"/>
  <c r="J144" i="1"/>
  <c r="G144" i="1"/>
  <c r="H144" i="1" s="1"/>
  <c r="E144" i="1"/>
  <c r="F144" i="1" s="1"/>
  <c r="K143" i="1"/>
  <c r="L143" i="1" s="1"/>
  <c r="J143" i="1"/>
  <c r="G143" i="1"/>
  <c r="H143" i="1" s="1"/>
  <c r="E143" i="1"/>
  <c r="F143" i="1" s="1"/>
  <c r="K142" i="1"/>
  <c r="L142" i="1" s="1"/>
  <c r="J142" i="1"/>
  <c r="G142" i="1"/>
  <c r="H142" i="1" s="1"/>
  <c r="E142" i="1"/>
  <c r="F142" i="1" s="1"/>
  <c r="K141" i="1"/>
  <c r="L141" i="1" s="1"/>
  <c r="J141" i="1"/>
  <c r="G141" i="1"/>
  <c r="H141" i="1" s="1"/>
  <c r="E141" i="1"/>
  <c r="F141" i="1" s="1"/>
  <c r="K140" i="1"/>
  <c r="L140" i="1" s="1"/>
  <c r="J140" i="1"/>
  <c r="G140" i="1"/>
  <c r="H140" i="1" s="1"/>
  <c r="E140" i="1"/>
  <c r="F140" i="1" s="1"/>
  <c r="K139" i="1"/>
  <c r="M139" i="1" s="1"/>
  <c r="J139" i="1"/>
  <c r="G139" i="1"/>
  <c r="H139" i="1" s="1"/>
  <c r="E139" i="1"/>
  <c r="F139" i="1" s="1"/>
  <c r="K138" i="1"/>
  <c r="M138" i="1" s="1"/>
  <c r="J138" i="1"/>
  <c r="G138" i="1"/>
  <c r="H138" i="1" s="1"/>
  <c r="E138" i="1"/>
  <c r="F138" i="1" s="1"/>
  <c r="K137" i="1"/>
  <c r="M137" i="1" s="1"/>
  <c r="O137" i="1" s="1"/>
  <c r="Q137" i="1" s="1"/>
  <c r="R137" i="1" s="1"/>
  <c r="J137" i="1"/>
  <c r="G137" i="1"/>
  <c r="H137" i="1" s="1"/>
  <c r="E137" i="1"/>
  <c r="F137" i="1" s="1"/>
  <c r="K136" i="1"/>
  <c r="L136" i="1" s="1"/>
  <c r="J136" i="1"/>
  <c r="G136" i="1"/>
  <c r="H136" i="1" s="1"/>
  <c r="E136" i="1"/>
  <c r="F136" i="1" s="1"/>
  <c r="K135" i="1"/>
  <c r="L135" i="1" s="1"/>
  <c r="J135" i="1"/>
  <c r="G135" i="1"/>
  <c r="H135" i="1" s="1"/>
  <c r="E135" i="1"/>
  <c r="F135" i="1" s="1"/>
  <c r="K134" i="1"/>
  <c r="L134" i="1" s="1"/>
  <c r="J134" i="1"/>
  <c r="G134" i="1"/>
  <c r="H134" i="1" s="1"/>
  <c r="E134" i="1"/>
  <c r="F134" i="1" s="1"/>
  <c r="K133" i="1"/>
  <c r="L133" i="1" s="1"/>
  <c r="J133" i="1"/>
  <c r="G133" i="1"/>
  <c r="H133" i="1" s="1"/>
  <c r="E133" i="1"/>
  <c r="F133" i="1" s="1"/>
  <c r="K132" i="1"/>
  <c r="M132" i="1" s="1"/>
  <c r="N132" i="1" s="1"/>
  <c r="J132" i="1"/>
  <c r="G132" i="1"/>
  <c r="H132" i="1" s="1"/>
  <c r="E132" i="1"/>
  <c r="F132" i="1" s="1"/>
  <c r="K131" i="1"/>
  <c r="M131" i="1" s="1"/>
  <c r="O131" i="1" s="1"/>
  <c r="P131" i="1" s="1"/>
  <c r="J131" i="1"/>
  <c r="G131" i="1"/>
  <c r="H131" i="1" s="1"/>
  <c r="E131" i="1"/>
  <c r="F131" i="1" s="1"/>
  <c r="K130" i="1"/>
  <c r="J130" i="1"/>
  <c r="G130" i="1"/>
  <c r="H130" i="1" s="1"/>
  <c r="E130" i="1"/>
  <c r="F130" i="1" s="1"/>
  <c r="K129" i="1"/>
  <c r="J129" i="1"/>
  <c r="G129" i="1"/>
  <c r="H129" i="1" s="1"/>
  <c r="E129" i="1"/>
  <c r="F129" i="1" s="1"/>
  <c r="K128" i="1"/>
  <c r="L128" i="1" s="1"/>
  <c r="J128" i="1"/>
  <c r="G128" i="1"/>
  <c r="H128" i="1" s="1"/>
  <c r="E128" i="1"/>
  <c r="F128" i="1" s="1"/>
  <c r="K127" i="1"/>
  <c r="L127" i="1" s="1"/>
  <c r="J127" i="1"/>
  <c r="G127" i="1"/>
  <c r="H127" i="1" s="1"/>
  <c r="E127" i="1"/>
  <c r="F127" i="1" s="1"/>
  <c r="K126" i="1"/>
  <c r="L126" i="1" s="1"/>
  <c r="J126" i="1"/>
  <c r="G126" i="1"/>
  <c r="H126" i="1" s="1"/>
  <c r="E126" i="1"/>
  <c r="F126" i="1" s="1"/>
  <c r="K125" i="1"/>
  <c r="L125" i="1" s="1"/>
  <c r="J125" i="1"/>
  <c r="G125" i="1"/>
  <c r="H125" i="1" s="1"/>
  <c r="E125" i="1"/>
  <c r="F125" i="1" s="1"/>
  <c r="K124" i="1"/>
  <c r="L124" i="1" s="1"/>
  <c r="J124" i="1"/>
  <c r="G124" i="1"/>
  <c r="H124" i="1" s="1"/>
  <c r="E124" i="1"/>
  <c r="F124" i="1" s="1"/>
  <c r="K123" i="1"/>
  <c r="M123" i="1" s="1"/>
  <c r="O123" i="1" s="1"/>
  <c r="P123" i="1" s="1"/>
  <c r="J123" i="1"/>
  <c r="G123" i="1"/>
  <c r="H123" i="1" s="1"/>
  <c r="E123" i="1"/>
  <c r="F123" i="1" s="1"/>
  <c r="K122" i="1"/>
  <c r="J122" i="1"/>
  <c r="G122" i="1"/>
  <c r="H122" i="1" s="1"/>
  <c r="E122" i="1"/>
  <c r="F122" i="1" s="1"/>
  <c r="K121" i="1"/>
  <c r="J121" i="1"/>
  <c r="G121" i="1"/>
  <c r="H121" i="1" s="1"/>
  <c r="E121" i="1"/>
  <c r="F121" i="1" s="1"/>
  <c r="K120" i="1"/>
  <c r="L120" i="1" s="1"/>
  <c r="J120" i="1"/>
  <c r="G120" i="1"/>
  <c r="H120" i="1" s="1"/>
  <c r="E120" i="1"/>
  <c r="F120" i="1" s="1"/>
  <c r="K119" i="1"/>
  <c r="L119" i="1" s="1"/>
  <c r="J119" i="1"/>
  <c r="G119" i="1"/>
  <c r="H119" i="1" s="1"/>
  <c r="E119" i="1"/>
  <c r="F119" i="1" s="1"/>
  <c r="K118" i="1"/>
  <c r="L118" i="1" s="1"/>
  <c r="J118" i="1"/>
  <c r="G118" i="1"/>
  <c r="H118" i="1" s="1"/>
  <c r="E118" i="1"/>
  <c r="F118" i="1" s="1"/>
  <c r="L117" i="1"/>
  <c r="K117" i="1"/>
  <c r="M117" i="1" s="1"/>
  <c r="N117" i="1" s="1"/>
  <c r="J117" i="1"/>
  <c r="G117" i="1"/>
  <c r="H117" i="1" s="1"/>
  <c r="E117" i="1"/>
  <c r="F117" i="1" s="1"/>
  <c r="K116" i="1"/>
  <c r="L116" i="1" s="1"/>
  <c r="J116" i="1"/>
  <c r="G116" i="1"/>
  <c r="H116" i="1" s="1"/>
  <c r="E116" i="1"/>
  <c r="F116" i="1" s="1"/>
  <c r="K115" i="1"/>
  <c r="M115" i="1" s="1"/>
  <c r="O115" i="1" s="1"/>
  <c r="P115" i="1" s="1"/>
  <c r="J115" i="1"/>
  <c r="G115" i="1"/>
  <c r="H115" i="1" s="1"/>
  <c r="E115" i="1"/>
  <c r="F115" i="1" s="1"/>
  <c r="K114" i="1"/>
  <c r="J114" i="1"/>
  <c r="G114" i="1"/>
  <c r="H114" i="1" s="1"/>
  <c r="E114" i="1"/>
  <c r="F114" i="1" s="1"/>
  <c r="K113" i="1"/>
  <c r="J113" i="1"/>
  <c r="G113" i="1"/>
  <c r="H113" i="1" s="1"/>
  <c r="E113" i="1"/>
  <c r="F113" i="1" s="1"/>
  <c r="K112" i="1"/>
  <c r="L112" i="1" s="1"/>
  <c r="J112" i="1"/>
  <c r="G112" i="1"/>
  <c r="H112" i="1" s="1"/>
  <c r="E112" i="1"/>
  <c r="F112" i="1" s="1"/>
  <c r="K111" i="1"/>
  <c r="L111" i="1" s="1"/>
  <c r="J111" i="1"/>
  <c r="G111" i="1"/>
  <c r="H111" i="1" s="1"/>
  <c r="E111" i="1"/>
  <c r="F111" i="1" s="1"/>
  <c r="K110" i="1"/>
  <c r="L110" i="1" s="1"/>
  <c r="J110" i="1"/>
  <c r="G110" i="1"/>
  <c r="H110" i="1" s="1"/>
  <c r="E110" i="1"/>
  <c r="F110" i="1" s="1"/>
  <c r="K109" i="1"/>
  <c r="L109" i="1" s="1"/>
  <c r="J109" i="1"/>
  <c r="G109" i="1"/>
  <c r="H109" i="1" s="1"/>
  <c r="E109" i="1"/>
  <c r="F109" i="1" s="1"/>
  <c r="K108" i="1"/>
  <c r="L108" i="1" s="1"/>
  <c r="J108" i="1"/>
  <c r="G108" i="1"/>
  <c r="H108" i="1" s="1"/>
  <c r="E108" i="1"/>
  <c r="F108" i="1" s="1"/>
  <c r="K107" i="1"/>
  <c r="M107" i="1" s="1"/>
  <c r="O107" i="1" s="1"/>
  <c r="P107" i="1" s="1"/>
  <c r="J107" i="1"/>
  <c r="G107" i="1"/>
  <c r="H107" i="1" s="1"/>
  <c r="E107" i="1"/>
  <c r="F107" i="1" s="1"/>
  <c r="K106" i="1"/>
  <c r="J106" i="1"/>
  <c r="G106" i="1"/>
  <c r="H106" i="1" s="1"/>
  <c r="E106" i="1"/>
  <c r="F106" i="1" s="1"/>
  <c r="K105" i="1"/>
  <c r="M105" i="1" s="1"/>
  <c r="O105" i="1" s="1"/>
  <c r="Q105" i="1" s="1"/>
  <c r="R105" i="1" s="1"/>
  <c r="J105" i="1"/>
  <c r="G105" i="1"/>
  <c r="H105" i="1" s="1"/>
  <c r="E105" i="1"/>
  <c r="F105" i="1" s="1"/>
  <c r="K104" i="1"/>
  <c r="L104" i="1" s="1"/>
  <c r="J104" i="1"/>
  <c r="G104" i="1"/>
  <c r="H104" i="1" s="1"/>
  <c r="E104" i="1"/>
  <c r="F104" i="1" s="1"/>
  <c r="K103" i="1"/>
  <c r="L103" i="1" s="1"/>
  <c r="J103" i="1"/>
  <c r="G103" i="1"/>
  <c r="H103" i="1" s="1"/>
  <c r="E103" i="1"/>
  <c r="F103" i="1" s="1"/>
  <c r="K102" i="1"/>
  <c r="L102" i="1" s="1"/>
  <c r="J102" i="1"/>
  <c r="G102" i="1"/>
  <c r="H102" i="1" s="1"/>
  <c r="E102" i="1"/>
  <c r="F102" i="1" s="1"/>
  <c r="K101" i="1"/>
  <c r="M101" i="1" s="1"/>
  <c r="J101" i="1"/>
  <c r="G101" i="1"/>
  <c r="H101" i="1" s="1"/>
  <c r="E101" i="1"/>
  <c r="F101" i="1" s="1"/>
  <c r="L100" i="1"/>
  <c r="K100" i="1"/>
  <c r="M100" i="1" s="1"/>
  <c r="N100" i="1" s="1"/>
  <c r="J100" i="1"/>
  <c r="G100" i="1"/>
  <c r="H100" i="1" s="1"/>
  <c r="E100" i="1"/>
  <c r="F100" i="1" s="1"/>
  <c r="K99" i="1"/>
  <c r="M99" i="1" s="1"/>
  <c r="O99" i="1" s="1"/>
  <c r="J99" i="1"/>
  <c r="G99" i="1"/>
  <c r="H99" i="1" s="1"/>
  <c r="E99" i="1"/>
  <c r="F99" i="1" s="1"/>
  <c r="K98" i="1"/>
  <c r="L98" i="1" s="1"/>
  <c r="J98" i="1"/>
  <c r="G98" i="1"/>
  <c r="H98" i="1" s="1"/>
  <c r="E98" i="1"/>
  <c r="F98" i="1" s="1"/>
  <c r="K97" i="1"/>
  <c r="M97" i="1" s="1"/>
  <c r="O97" i="1" s="1"/>
  <c r="P97" i="1" s="1"/>
  <c r="J97" i="1"/>
  <c r="G97" i="1"/>
  <c r="H97" i="1" s="1"/>
  <c r="E97" i="1"/>
  <c r="F97" i="1" s="1"/>
  <c r="K96" i="1"/>
  <c r="L96" i="1" s="1"/>
  <c r="J96" i="1"/>
  <c r="G96" i="1"/>
  <c r="H96" i="1" s="1"/>
  <c r="E96" i="1"/>
  <c r="F96" i="1" s="1"/>
  <c r="K95" i="1"/>
  <c r="L95" i="1" s="1"/>
  <c r="J95" i="1"/>
  <c r="G95" i="1"/>
  <c r="H95" i="1" s="1"/>
  <c r="E95" i="1"/>
  <c r="F95" i="1" s="1"/>
  <c r="K94" i="1"/>
  <c r="M94" i="1" s="1"/>
  <c r="J94" i="1"/>
  <c r="G94" i="1"/>
  <c r="H94" i="1" s="1"/>
  <c r="E94" i="1"/>
  <c r="F94" i="1" s="1"/>
  <c r="K93" i="1"/>
  <c r="M93" i="1" s="1"/>
  <c r="J93" i="1"/>
  <c r="G93" i="1"/>
  <c r="H93" i="1" s="1"/>
  <c r="E93" i="1"/>
  <c r="F93" i="1" s="1"/>
  <c r="K92" i="1"/>
  <c r="M92" i="1" s="1"/>
  <c r="J92" i="1"/>
  <c r="G92" i="1"/>
  <c r="H92" i="1" s="1"/>
  <c r="E92" i="1"/>
  <c r="F92" i="1" s="1"/>
  <c r="K91" i="1"/>
  <c r="M91" i="1" s="1"/>
  <c r="J91" i="1"/>
  <c r="G91" i="1"/>
  <c r="H91" i="1" s="1"/>
  <c r="E91" i="1"/>
  <c r="F91" i="1" s="1"/>
  <c r="K90" i="1"/>
  <c r="L90" i="1" s="1"/>
  <c r="J90" i="1"/>
  <c r="G90" i="1"/>
  <c r="H90" i="1" s="1"/>
  <c r="E90" i="1"/>
  <c r="F90" i="1" s="1"/>
  <c r="K89" i="1"/>
  <c r="M89" i="1" s="1"/>
  <c r="J89" i="1"/>
  <c r="G89" i="1"/>
  <c r="H89" i="1" s="1"/>
  <c r="E89" i="1"/>
  <c r="F89" i="1" s="1"/>
  <c r="M88" i="1"/>
  <c r="N88" i="1" s="1"/>
  <c r="K88" i="1"/>
  <c r="L88" i="1" s="1"/>
  <c r="J88" i="1"/>
  <c r="G88" i="1"/>
  <c r="H88" i="1" s="1"/>
  <c r="E88" i="1"/>
  <c r="F88" i="1" s="1"/>
  <c r="K87" i="1"/>
  <c r="L87" i="1" s="1"/>
  <c r="J87" i="1"/>
  <c r="G87" i="1"/>
  <c r="H87" i="1" s="1"/>
  <c r="E87" i="1"/>
  <c r="F87" i="1" s="1"/>
  <c r="K86" i="1"/>
  <c r="M86" i="1" s="1"/>
  <c r="J86" i="1"/>
  <c r="G86" i="1"/>
  <c r="H86" i="1" s="1"/>
  <c r="E86" i="1"/>
  <c r="F86" i="1" s="1"/>
  <c r="K85" i="1"/>
  <c r="M85" i="1" s="1"/>
  <c r="J85" i="1"/>
  <c r="G85" i="1"/>
  <c r="H85" i="1" s="1"/>
  <c r="E85" i="1"/>
  <c r="F85" i="1" s="1"/>
  <c r="K84" i="1"/>
  <c r="L84" i="1" s="1"/>
  <c r="J84" i="1"/>
  <c r="G84" i="1"/>
  <c r="H84" i="1" s="1"/>
  <c r="E84" i="1"/>
  <c r="F84" i="1" s="1"/>
  <c r="K83" i="1"/>
  <c r="M83" i="1" s="1"/>
  <c r="O83" i="1" s="1"/>
  <c r="J83" i="1"/>
  <c r="G83" i="1"/>
  <c r="H83" i="1" s="1"/>
  <c r="E83" i="1"/>
  <c r="F83" i="1" s="1"/>
  <c r="K82" i="1"/>
  <c r="L82" i="1" s="1"/>
  <c r="J82" i="1"/>
  <c r="G82" i="1"/>
  <c r="H82" i="1" s="1"/>
  <c r="E82" i="1"/>
  <c r="F82" i="1" s="1"/>
  <c r="K81" i="1"/>
  <c r="M81" i="1" s="1"/>
  <c r="J81" i="1"/>
  <c r="G81" i="1"/>
  <c r="H81" i="1" s="1"/>
  <c r="E81" i="1"/>
  <c r="F81" i="1" s="1"/>
  <c r="K80" i="1"/>
  <c r="M80" i="1" s="1"/>
  <c r="J80" i="1"/>
  <c r="G80" i="1"/>
  <c r="H80" i="1" s="1"/>
  <c r="E80" i="1"/>
  <c r="F80" i="1" s="1"/>
  <c r="M79" i="1"/>
  <c r="O79" i="1" s="1"/>
  <c r="K79" i="1"/>
  <c r="L79" i="1" s="1"/>
  <c r="J79" i="1"/>
  <c r="G79" i="1"/>
  <c r="H79" i="1" s="1"/>
  <c r="E79" i="1"/>
  <c r="F79" i="1" s="1"/>
  <c r="K78" i="1"/>
  <c r="M78" i="1" s="1"/>
  <c r="J78" i="1"/>
  <c r="G78" i="1"/>
  <c r="H78" i="1" s="1"/>
  <c r="E78" i="1"/>
  <c r="F78" i="1" s="1"/>
  <c r="K77" i="1"/>
  <c r="M77" i="1" s="1"/>
  <c r="J77" i="1"/>
  <c r="G77" i="1"/>
  <c r="H77" i="1" s="1"/>
  <c r="E77" i="1"/>
  <c r="F77" i="1" s="1"/>
  <c r="K76" i="1"/>
  <c r="M76" i="1" s="1"/>
  <c r="J76" i="1"/>
  <c r="G76" i="1"/>
  <c r="H76" i="1" s="1"/>
  <c r="E76" i="1"/>
  <c r="F76" i="1" s="1"/>
  <c r="K75" i="1"/>
  <c r="M75" i="1" s="1"/>
  <c r="J75" i="1"/>
  <c r="G75" i="1"/>
  <c r="H75" i="1" s="1"/>
  <c r="E75" i="1"/>
  <c r="F75" i="1" s="1"/>
  <c r="K74" i="1"/>
  <c r="L74" i="1" s="1"/>
  <c r="J74" i="1"/>
  <c r="G74" i="1"/>
  <c r="H74" i="1" s="1"/>
  <c r="E74" i="1"/>
  <c r="F74" i="1" s="1"/>
  <c r="K73" i="1"/>
  <c r="M73" i="1" s="1"/>
  <c r="J73" i="1"/>
  <c r="G73" i="1"/>
  <c r="H73" i="1" s="1"/>
  <c r="E73" i="1"/>
  <c r="F73" i="1" s="1"/>
  <c r="M72" i="1"/>
  <c r="N72" i="1" s="1"/>
  <c r="K72" i="1"/>
  <c r="L72" i="1" s="1"/>
  <c r="J72" i="1"/>
  <c r="G72" i="1"/>
  <c r="H72" i="1" s="1"/>
  <c r="E72" i="1"/>
  <c r="F72" i="1" s="1"/>
  <c r="K71" i="1"/>
  <c r="M71" i="1" s="1"/>
  <c r="O71" i="1" s="1"/>
  <c r="J71" i="1"/>
  <c r="G71" i="1"/>
  <c r="H71" i="1" s="1"/>
  <c r="E71" i="1"/>
  <c r="F71" i="1" s="1"/>
  <c r="K70" i="1"/>
  <c r="M70" i="1" s="1"/>
  <c r="J70" i="1"/>
  <c r="G70" i="1"/>
  <c r="H70" i="1" s="1"/>
  <c r="E70" i="1"/>
  <c r="F70" i="1" s="1"/>
  <c r="K69" i="1"/>
  <c r="M69" i="1" s="1"/>
  <c r="J69" i="1"/>
  <c r="G69" i="1"/>
  <c r="H69" i="1" s="1"/>
  <c r="E69" i="1"/>
  <c r="F69" i="1" s="1"/>
  <c r="K68" i="1"/>
  <c r="L68" i="1" s="1"/>
  <c r="J68" i="1"/>
  <c r="G68" i="1"/>
  <c r="H68" i="1" s="1"/>
  <c r="E68" i="1"/>
  <c r="F68" i="1" s="1"/>
  <c r="K67" i="1"/>
  <c r="L67" i="1" s="1"/>
  <c r="J67" i="1"/>
  <c r="G67" i="1"/>
  <c r="H67" i="1" s="1"/>
  <c r="E67" i="1"/>
  <c r="F67" i="1" s="1"/>
  <c r="K66" i="1"/>
  <c r="L66" i="1" s="1"/>
  <c r="J66" i="1"/>
  <c r="G66" i="1"/>
  <c r="H66" i="1" s="1"/>
  <c r="E66" i="1"/>
  <c r="F66" i="1" s="1"/>
  <c r="K65" i="1"/>
  <c r="M65" i="1" s="1"/>
  <c r="J65" i="1"/>
  <c r="G65" i="1"/>
  <c r="H65" i="1" s="1"/>
  <c r="E65" i="1"/>
  <c r="F65" i="1" s="1"/>
  <c r="K64" i="1"/>
  <c r="M64" i="1" s="1"/>
  <c r="J64" i="1"/>
  <c r="G64" i="1"/>
  <c r="H64" i="1" s="1"/>
  <c r="E64" i="1"/>
  <c r="F64" i="1" s="1"/>
  <c r="K63" i="1"/>
  <c r="L63" i="1" s="1"/>
  <c r="J63" i="1"/>
  <c r="G63" i="1"/>
  <c r="H63" i="1" s="1"/>
  <c r="E63" i="1"/>
  <c r="F63" i="1" s="1"/>
  <c r="K62" i="1"/>
  <c r="M62" i="1" s="1"/>
  <c r="J62" i="1"/>
  <c r="G62" i="1"/>
  <c r="H62" i="1" s="1"/>
  <c r="E62" i="1"/>
  <c r="F62" i="1" s="1"/>
  <c r="K61" i="1"/>
  <c r="M61" i="1" s="1"/>
  <c r="J61" i="1"/>
  <c r="G61" i="1"/>
  <c r="H61" i="1" s="1"/>
  <c r="E61" i="1"/>
  <c r="F61" i="1" s="1"/>
  <c r="K60" i="1"/>
  <c r="M60" i="1" s="1"/>
  <c r="J60" i="1"/>
  <c r="G60" i="1"/>
  <c r="H60" i="1" s="1"/>
  <c r="E60" i="1"/>
  <c r="F60" i="1" s="1"/>
  <c r="K59" i="1"/>
  <c r="M59" i="1" s="1"/>
  <c r="J59" i="1"/>
  <c r="G59" i="1"/>
  <c r="H59" i="1" s="1"/>
  <c r="E59" i="1"/>
  <c r="F59" i="1" s="1"/>
  <c r="K58" i="1"/>
  <c r="L58" i="1" s="1"/>
  <c r="J58" i="1"/>
  <c r="G58" i="1"/>
  <c r="H58" i="1" s="1"/>
  <c r="E58" i="1"/>
  <c r="F58" i="1" s="1"/>
  <c r="K57" i="1"/>
  <c r="M57" i="1" s="1"/>
  <c r="J57" i="1"/>
  <c r="G57" i="1"/>
  <c r="H57" i="1" s="1"/>
  <c r="E57" i="1"/>
  <c r="F57" i="1" s="1"/>
  <c r="K56" i="1"/>
  <c r="M56" i="1" s="1"/>
  <c r="N56" i="1" s="1"/>
  <c r="J56" i="1"/>
  <c r="G56" i="1"/>
  <c r="H56" i="1" s="1"/>
  <c r="E56" i="1"/>
  <c r="F56" i="1" s="1"/>
  <c r="K55" i="1"/>
  <c r="L55" i="1" s="1"/>
  <c r="J55" i="1"/>
  <c r="G55" i="1"/>
  <c r="H55" i="1" s="1"/>
  <c r="E55" i="1"/>
  <c r="F55" i="1" s="1"/>
  <c r="K54" i="1"/>
  <c r="M54" i="1" s="1"/>
  <c r="J54" i="1"/>
  <c r="G54" i="1"/>
  <c r="H54" i="1" s="1"/>
  <c r="E54" i="1"/>
  <c r="F54" i="1" s="1"/>
  <c r="K53" i="1"/>
  <c r="M53" i="1" s="1"/>
  <c r="J53" i="1"/>
  <c r="G53" i="1"/>
  <c r="H53" i="1" s="1"/>
  <c r="E53" i="1"/>
  <c r="F53" i="1" s="1"/>
  <c r="K52" i="1"/>
  <c r="L52" i="1" s="1"/>
  <c r="J52" i="1"/>
  <c r="G52" i="1"/>
  <c r="H52" i="1" s="1"/>
  <c r="E52" i="1"/>
  <c r="F52" i="1" s="1"/>
  <c r="K51" i="1"/>
  <c r="L51" i="1" s="1"/>
  <c r="J51" i="1"/>
  <c r="G51" i="1"/>
  <c r="H51" i="1" s="1"/>
  <c r="E51" i="1"/>
  <c r="F51" i="1" s="1"/>
  <c r="K50" i="1"/>
  <c r="L50" i="1" s="1"/>
  <c r="J50" i="1"/>
  <c r="G50" i="1"/>
  <c r="H50" i="1" s="1"/>
  <c r="E50" i="1"/>
  <c r="F50" i="1" s="1"/>
  <c r="K49" i="1"/>
  <c r="M49" i="1" s="1"/>
  <c r="J49" i="1"/>
  <c r="G49" i="1"/>
  <c r="H49" i="1" s="1"/>
  <c r="E49" i="1"/>
  <c r="F49" i="1" s="1"/>
  <c r="K48" i="1"/>
  <c r="L48" i="1" s="1"/>
  <c r="J48" i="1"/>
  <c r="G48" i="1"/>
  <c r="H48" i="1" s="1"/>
  <c r="E48" i="1"/>
  <c r="F48" i="1" s="1"/>
  <c r="K47" i="1"/>
  <c r="L47" i="1" s="1"/>
  <c r="J47" i="1"/>
  <c r="G47" i="1"/>
  <c r="H47" i="1" s="1"/>
  <c r="E47" i="1"/>
  <c r="F47" i="1" s="1"/>
  <c r="K46" i="1"/>
  <c r="M46" i="1" s="1"/>
  <c r="J46" i="1"/>
  <c r="G46" i="1"/>
  <c r="H46" i="1" s="1"/>
  <c r="E46" i="1"/>
  <c r="F46" i="1" s="1"/>
  <c r="K45" i="1"/>
  <c r="M45" i="1" s="1"/>
  <c r="J45" i="1"/>
  <c r="G45" i="1"/>
  <c r="H45" i="1" s="1"/>
  <c r="E45" i="1"/>
  <c r="F45" i="1" s="1"/>
  <c r="K44" i="1"/>
  <c r="M44" i="1" s="1"/>
  <c r="J44" i="1"/>
  <c r="H44" i="1"/>
  <c r="G44" i="1"/>
  <c r="E44" i="1"/>
  <c r="F44" i="1" s="1"/>
  <c r="K43" i="1"/>
  <c r="M43" i="1" s="1"/>
  <c r="J43" i="1"/>
  <c r="G43" i="1"/>
  <c r="H43" i="1" s="1"/>
  <c r="E43" i="1"/>
  <c r="F43" i="1" s="1"/>
  <c r="K42" i="1"/>
  <c r="L42" i="1" s="1"/>
  <c r="J42" i="1"/>
  <c r="G42" i="1"/>
  <c r="H42" i="1" s="1"/>
  <c r="E42" i="1"/>
  <c r="F42" i="1" s="1"/>
  <c r="K41" i="1"/>
  <c r="M41" i="1" s="1"/>
  <c r="J41" i="1"/>
  <c r="G41" i="1"/>
  <c r="H41" i="1" s="1"/>
  <c r="E41" i="1"/>
  <c r="F41" i="1" s="1"/>
  <c r="K40" i="1"/>
  <c r="M40" i="1" s="1"/>
  <c r="J40" i="1"/>
  <c r="G40" i="1"/>
  <c r="H40" i="1" s="1"/>
  <c r="E40" i="1"/>
  <c r="F40" i="1" s="1"/>
  <c r="K39" i="1"/>
  <c r="M39" i="1" s="1"/>
  <c r="O39" i="1" s="1"/>
  <c r="J39" i="1"/>
  <c r="G39" i="1"/>
  <c r="H39" i="1" s="1"/>
  <c r="E39" i="1"/>
  <c r="F39" i="1" s="1"/>
  <c r="K38" i="1"/>
  <c r="M38" i="1" s="1"/>
  <c r="J38" i="1"/>
  <c r="G38" i="1"/>
  <c r="H38" i="1" s="1"/>
  <c r="E38" i="1"/>
  <c r="F38" i="1" s="1"/>
  <c r="K37" i="1"/>
  <c r="M37" i="1" s="1"/>
  <c r="J37" i="1"/>
  <c r="G37" i="1"/>
  <c r="H37" i="1" s="1"/>
  <c r="E37" i="1"/>
  <c r="F37" i="1" s="1"/>
  <c r="K36" i="1"/>
  <c r="L36" i="1" s="1"/>
  <c r="J36" i="1"/>
  <c r="G36" i="1"/>
  <c r="H36" i="1" s="1"/>
  <c r="E36" i="1"/>
  <c r="F36" i="1" s="1"/>
  <c r="K35" i="1"/>
  <c r="M35" i="1" s="1"/>
  <c r="J35" i="1"/>
  <c r="G35" i="1"/>
  <c r="H35" i="1" s="1"/>
  <c r="E35" i="1"/>
  <c r="F35" i="1" s="1"/>
  <c r="K34" i="1"/>
  <c r="L34" i="1" s="1"/>
  <c r="J34" i="1"/>
  <c r="G34" i="1"/>
  <c r="H34" i="1" s="1"/>
  <c r="E34" i="1"/>
  <c r="F34" i="1" s="1"/>
  <c r="K33" i="1"/>
  <c r="M33" i="1" s="1"/>
  <c r="J33" i="1"/>
  <c r="G33" i="1"/>
  <c r="H33" i="1" s="1"/>
  <c r="E33" i="1"/>
  <c r="F33" i="1" s="1"/>
  <c r="K32" i="1"/>
  <c r="M32" i="1" s="1"/>
  <c r="J32" i="1"/>
  <c r="G32" i="1"/>
  <c r="H32" i="1" s="1"/>
  <c r="F32" i="1"/>
  <c r="E32" i="1"/>
  <c r="M31" i="1"/>
  <c r="O31" i="1" s="1"/>
  <c r="K31" i="1"/>
  <c r="L31" i="1" s="1"/>
  <c r="J31" i="1"/>
  <c r="G31" i="1"/>
  <c r="H31" i="1" s="1"/>
  <c r="E31" i="1"/>
  <c r="F31" i="1" s="1"/>
  <c r="K30" i="1"/>
  <c r="M30" i="1" s="1"/>
  <c r="J30" i="1"/>
  <c r="G30" i="1"/>
  <c r="H30" i="1" s="1"/>
  <c r="E30" i="1"/>
  <c r="F30" i="1" s="1"/>
  <c r="K29" i="1"/>
  <c r="M29" i="1" s="1"/>
  <c r="J29" i="1"/>
  <c r="G29" i="1"/>
  <c r="H29" i="1" s="1"/>
  <c r="E29" i="1"/>
  <c r="F29" i="1" s="1"/>
  <c r="K28" i="1"/>
  <c r="M28" i="1" s="1"/>
  <c r="J28" i="1"/>
  <c r="G28" i="1"/>
  <c r="H28" i="1" s="1"/>
  <c r="E28" i="1"/>
  <c r="F28" i="1" s="1"/>
  <c r="M98" i="1" l="1"/>
  <c r="O98" i="1" s="1"/>
  <c r="L132" i="1"/>
  <c r="M159" i="1"/>
  <c r="O159" i="1" s="1"/>
  <c r="Q159" i="1" s="1"/>
  <c r="R159" i="1" s="1"/>
  <c r="M181" i="1"/>
  <c r="N181" i="1" s="1"/>
  <c r="L83" i="1"/>
  <c r="M109" i="1"/>
  <c r="N109" i="1" s="1"/>
  <c r="L179" i="1"/>
  <c r="M180" i="1"/>
  <c r="N180" i="1" s="1"/>
  <c r="L75" i="1"/>
  <c r="L80" i="1"/>
  <c r="M127" i="1"/>
  <c r="N137" i="1"/>
  <c r="L45" i="1"/>
  <c r="L56" i="1"/>
  <c r="M63" i="1"/>
  <c r="O63" i="1" s="1"/>
  <c r="M173" i="1"/>
  <c r="N173" i="1" s="1"/>
  <c r="M108" i="1"/>
  <c r="N108" i="1" s="1"/>
  <c r="M133" i="1"/>
  <c r="N133" i="1" s="1"/>
  <c r="M183" i="1"/>
  <c r="O183" i="1" s="1"/>
  <c r="Q183" i="1" s="1"/>
  <c r="R183" i="1" s="1"/>
  <c r="O75" i="1"/>
  <c r="Q75" i="1" s="1"/>
  <c r="R75" i="1" s="1"/>
  <c r="N75" i="1"/>
  <c r="N80" i="1"/>
  <c r="O80" i="1"/>
  <c r="P80" i="1" s="1"/>
  <c r="O43" i="1"/>
  <c r="P43" i="1" s="1"/>
  <c r="N43" i="1"/>
  <c r="M48" i="1"/>
  <c r="M51" i="1"/>
  <c r="O51" i="1" s="1"/>
  <c r="M67" i="1"/>
  <c r="M143" i="1"/>
  <c r="O143" i="1" s="1"/>
  <c r="Q143" i="1" s="1"/>
  <c r="R143" i="1" s="1"/>
  <c r="M167" i="1"/>
  <c r="O167" i="1" s="1"/>
  <c r="Q167" i="1" s="1"/>
  <c r="R167" i="1" s="1"/>
  <c r="M47" i="1"/>
  <c r="O47" i="1" s="1"/>
  <c r="O72" i="1"/>
  <c r="P72" i="1" s="1"/>
  <c r="N97" i="1"/>
  <c r="M111" i="1"/>
  <c r="O111" i="1" s="1"/>
  <c r="M116" i="1"/>
  <c r="N116" i="1" s="1"/>
  <c r="P137" i="1"/>
  <c r="M140" i="1"/>
  <c r="N140" i="1" s="1"/>
  <c r="L171" i="1"/>
  <c r="Q97" i="1"/>
  <c r="R97" i="1" s="1"/>
  <c r="L43" i="1"/>
  <c r="L115" i="1"/>
  <c r="M119" i="1"/>
  <c r="N119" i="1" s="1"/>
  <c r="M134" i="1"/>
  <c r="N134" i="1" s="1"/>
  <c r="L139" i="1"/>
  <c r="L35" i="1"/>
  <c r="L40" i="1"/>
  <c r="M110" i="1"/>
  <c r="N110" i="1" s="1"/>
  <c r="M95" i="1"/>
  <c r="O95" i="1" s="1"/>
  <c r="Q95" i="1" s="1"/>
  <c r="R95" i="1" s="1"/>
  <c r="O108" i="1"/>
  <c r="P108" i="1" s="1"/>
  <c r="O109" i="1"/>
  <c r="Q109" i="1" s="1"/>
  <c r="R109" i="1" s="1"/>
  <c r="M118" i="1"/>
  <c r="N118" i="1" s="1"/>
  <c r="M141" i="1"/>
  <c r="N141" i="1" s="1"/>
  <c r="M27" i="2"/>
  <c r="M29" i="2" s="1"/>
  <c r="M31" i="2" s="1"/>
  <c r="M32" i="2" s="1"/>
  <c r="M175" i="1"/>
  <c r="O175" i="1" s="1"/>
  <c r="Q175" i="1" s="1"/>
  <c r="R175" i="1" s="1"/>
  <c r="N64" i="1"/>
  <c r="O64" i="1"/>
  <c r="P64" i="1" s="1"/>
  <c r="N101" i="1"/>
  <c r="O101" i="1"/>
  <c r="Q101" i="1" s="1"/>
  <c r="R101" i="1" s="1"/>
  <c r="N189" i="1"/>
  <c r="O189" i="1"/>
  <c r="Q189" i="1" s="1"/>
  <c r="R189" i="1" s="1"/>
  <c r="O91" i="1"/>
  <c r="Q91" i="1" s="1"/>
  <c r="R91" i="1" s="1"/>
  <c r="N91" i="1"/>
  <c r="N157" i="1"/>
  <c r="O157" i="1"/>
  <c r="Q157" i="1" s="1"/>
  <c r="R157" i="1" s="1"/>
  <c r="N164" i="1"/>
  <c r="O164" i="1"/>
  <c r="P164" i="1" s="1"/>
  <c r="N188" i="1"/>
  <c r="O188" i="1"/>
  <c r="Q188" i="1" s="1"/>
  <c r="R188" i="1" s="1"/>
  <c r="O35" i="1"/>
  <c r="Q35" i="1" s="1"/>
  <c r="R35" i="1" s="1"/>
  <c r="N35" i="1"/>
  <c r="N40" i="1"/>
  <c r="O40" i="1"/>
  <c r="P40" i="1" s="1"/>
  <c r="N148" i="1"/>
  <c r="O148" i="1"/>
  <c r="P148" i="1" s="1"/>
  <c r="N32" i="1"/>
  <c r="O32" i="1"/>
  <c r="Q32" i="1" s="1"/>
  <c r="R32" i="1" s="1"/>
  <c r="N149" i="1"/>
  <c r="O149" i="1"/>
  <c r="Q149" i="1" s="1"/>
  <c r="R149" i="1" s="1"/>
  <c r="O59" i="1"/>
  <c r="P59" i="1" s="1"/>
  <c r="N59" i="1"/>
  <c r="N156" i="1"/>
  <c r="O156" i="1"/>
  <c r="P156" i="1" s="1"/>
  <c r="N165" i="1"/>
  <c r="O165" i="1"/>
  <c r="Q165" i="1" s="1"/>
  <c r="R165" i="1" s="1"/>
  <c r="L37" i="1"/>
  <c r="M103" i="1"/>
  <c r="O103" i="1" s="1"/>
  <c r="Q103" i="1" s="1"/>
  <c r="R103" i="1" s="1"/>
  <c r="M112" i="1"/>
  <c r="O112" i="1" s="1"/>
  <c r="M126" i="1"/>
  <c r="N126" i="1" s="1"/>
  <c r="N169" i="1"/>
  <c r="L32" i="1"/>
  <c r="M55" i="1"/>
  <c r="O55" i="1" s="1"/>
  <c r="Q55" i="1" s="1"/>
  <c r="R55" i="1" s="1"/>
  <c r="O56" i="1"/>
  <c r="P56" i="1" s="1"/>
  <c r="L59" i="1"/>
  <c r="L64" i="1"/>
  <c r="N83" i="1"/>
  <c r="M87" i="1"/>
  <c r="O87" i="1" s="1"/>
  <c r="Q87" i="1" s="1"/>
  <c r="R87" i="1" s="1"/>
  <c r="O88" i="1"/>
  <c r="P88" i="1" s="1"/>
  <c r="L91" i="1"/>
  <c r="O117" i="1"/>
  <c r="P117" i="1" s="1"/>
  <c r="Q123" i="1"/>
  <c r="R123" i="1" s="1"/>
  <c r="M124" i="1"/>
  <c r="M125" i="1"/>
  <c r="O132" i="1"/>
  <c r="P132" i="1" s="1"/>
  <c r="O133" i="1"/>
  <c r="Q133" i="1" s="1"/>
  <c r="R133" i="1" s="1"/>
  <c r="L148" i="1"/>
  <c r="L149" i="1"/>
  <c r="M150" i="1"/>
  <c r="O150" i="1" s="1"/>
  <c r="L156" i="1"/>
  <c r="L157" i="1"/>
  <c r="L164" i="1"/>
  <c r="L165" i="1"/>
  <c r="R25" i="2"/>
  <c r="L188" i="1"/>
  <c r="L189" i="1"/>
  <c r="M190" i="1"/>
  <c r="O190" i="1" s="1"/>
  <c r="M74" i="1"/>
  <c r="O74" i="1" s="1"/>
  <c r="Q74" i="1" s="1"/>
  <c r="R74" i="1" s="1"/>
  <c r="M50" i="1"/>
  <c r="O50" i="1" s="1"/>
  <c r="Q50" i="1" s="1"/>
  <c r="R50" i="1" s="1"/>
  <c r="L77" i="1"/>
  <c r="M82" i="1"/>
  <c r="O82" i="1" s="1"/>
  <c r="Q82" i="1" s="1"/>
  <c r="R82" i="1" s="1"/>
  <c r="M142" i="1"/>
  <c r="O142" i="1" s="1"/>
  <c r="L147" i="1"/>
  <c r="L155" i="1"/>
  <c r="M158" i="1"/>
  <c r="O158" i="1" s="1"/>
  <c r="L163" i="1"/>
  <c r="M166" i="1"/>
  <c r="N166" i="1" s="1"/>
  <c r="L172" i="1"/>
  <c r="R27" i="2" s="1"/>
  <c r="R36" i="2" s="1"/>
  <c r="M174" i="1"/>
  <c r="O174" i="1" s="1"/>
  <c r="M182" i="1"/>
  <c r="N182" i="1" s="1"/>
  <c r="L187" i="1"/>
  <c r="L69" i="1"/>
  <c r="O118" i="1"/>
  <c r="Q118" i="1" s="1"/>
  <c r="R118" i="1" s="1"/>
  <c r="L123" i="1"/>
  <c r="L39" i="1"/>
  <c r="L53" i="1"/>
  <c r="M58" i="1"/>
  <c r="N58" i="1" s="1"/>
  <c r="L71" i="1"/>
  <c r="L85" i="1"/>
  <c r="M90" i="1"/>
  <c r="N90" i="1" s="1"/>
  <c r="L101" i="1"/>
  <c r="L107" i="1"/>
  <c r="M135" i="1"/>
  <c r="O135" i="1" s="1"/>
  <c r="C25" i="2"/>
  <c r="O172" i="1"/>
  <c r="P172" i="1" s="1"/>
  <c r="M42" i="1"/>
  <c r="O42" i="1" s="1"/>
  <c r="P42" i="1" s="1"/>
  <c r="N177" i="1"/>
  <c r="C27" i="2"/>
  <c r="L131" i="1"/>
  <c r="L29" i="1"/>
  <c r="M34" i="1"/>
  <c r="O34" i="1" s="1"/>
  <c r="P34" i="1" s="1"/>
  <c r="L61" i="1"/>
  <c r="M66" i="1"/>
  <c r="O66" i="1" s="1"/>
  <c r="Q66" i="1" s="1"/>
  <c r="R66" i="1" s="1"/>
  <c r="L93" i="1"/>
  <c r="L97" i="1"/>
  <c r="L99" i="1"/>
  <c r="P109" i="1"/>
  <c r="O110" i="1"/>
  <c r="Q110" i="1" s="1"/>
  <c r="R110" i="1" s="1"/>
  <c r="M151" i="1"/>
  <c r="O151" i="1" s="1"/>
  <c r="H25" i="2"/>
  <c r="M191" i="1"/>
  <c r="O191" i="1" s="1"/>
  <c r="P98" i="1"/>
  <c r="Q98" i="1"/>
  <c r="R98" i="1" s="1"/>
  <c r="O33" i="1"/>
  <c r="N33" i="1"/>
  <c r="N46" i="1"/>
  <c r="O46" i="1"/>
  <c r="P51" i="1"/>
  <c r="Q51" i="1"/>
  <c r="R51" i="1" s="1"/>
  <c r="O65" i="1"/>
  <c r="N65" i="1"/>
  <c r="N78" i="1"/>
  <c r="O78" i="1"/>
  <c r="Q83" i="1"/>
  <c r="R83" i="1" s="1"/>
  <c r="P83" i="1"/>
  <c r="O60" i="1"/>
  <c r="N60" i="1"/>
  <c r="O77" i="1"/>
  <c r="N77" i="1"/>
  <c r="O92" i="1"/>
  <c r="N92" i="1"/>
  <c r="O41" i="1"/>
  <c r="N41" i="1"/>
  <c r="N54" i="1"/>
  <c r="O54" i="1"/>
  <c r="Q59" i="1"/>
  <c r="R59" i="1" s="1"/>
  <c r="O73" i="1"/>
  <c r="N73" i="1"/>
  <c r="P82" i="1"/>
  <c r="N86" i="1"/>
  <c r="O86" i="1"/>
  <c r="O37" i="1"/>
  <c r="N37" i="1"/>
  <c r="Q47" i="1"/>
  <c r="R47" i="1" s="1"/>
  <c r="P47" i="1"/>
  <c r="Q79" i="1"/>
  <c r="R79" i="1" s="1"/>
  <c r="P79" i="1"/>
  <c r="O28" i="1"/>
  <c r="N28" i="1"/>
  <c r="N45" i="1"/>
  <c r="O45" i="1"/>
  <c r="Q31" i="1"/>
  <c r="R31" i="1" s="1"/>
  <c r="P31" i="1"/>
  <c r="O53" i="1"/>
  <c r="N53" i="1"/>
  <c r="O85" i="1"/>
  <c r="N85" i="1"/>
  <c r="Q63" i="1"/>
  <c r="R63" i="1" s="1"/>
  <c r="P63" i="1"/>
  <c r="N30" i="1"/>
  <c r="O30" i="1"/>
  <c r="O49" i="1"/>
  <c r="N49" i="1"/>
  <c r="N62" i="1"/>
  <c r="O62" i="1"/>
  <c r="O81" i="1"/>
  <c r="N81" i="1"/>
  <c r="N94" i="1"/>
  <c r="O94" i="1"/>
  <c r="O69" i="1"/>
  <c r="N69" i="1"/>
  <c r="N29" i="1"/>
  <c r="O29" i="1"/>
  <c r="Q39" i="1"/>
  <c r="R39" i="1" s="1"/>
  <c r="P39" i="1"/>
  <c r="O44" i="1"/>
  <c r="N44" i="1"/>
  <c r="O61" i="1"/>
  <c r="N61" i="1"/>
  <c r="Q71" i="1"/>
  <c r="R71" i="1" s="1"/>
  <c r="P71" i="1"/>
  <c r="O76" i="1"/>
  <c r="N76" i="1"/>
  <c r="O93" i="1"/>
  <c r="N93" i="1"/>
  <c r="Q99" i="1"/>
  <c r="R99" i="1" s="1"/>
  <c r="P99" i="1"/>
  <c r="N38" i="1"/>
  <c r="O38" i="1"/>
  <c r="O57" i="1"/>
  <c r="N57" i="1"/>
  <c r="P66" i="1"/>
  <c r="N70" i="1"/>
  <c r="O70" i="1"/>
  <c r="O89" i="1"/>
  <c r="N89" i="1"/>
  <c r="N34" i="1"/>
  <c r="L60" i="1"/>
  <c r="L76" i="1"/>
  <c r="N111" i="1"/>
  <c r="M122" i="1"/>
  <c r="L122" i="1"/>
  <c r="O138" i="1"/>
  <c r="N138" i="1"/>
  <c r="Q153" i="1"/>
  <c r="R153" i="1" s="1"/>
  <c r="P153" i="1"/>
  <c r="O166" i="1"/>
  <c r="Q108" i="1"/>
  <c r="R108" i="1" s="1"/>
  <c r="M121" i="1"/>
  <c r="L121" i="1"/>
  <c r="N123" i="1"/>
  <c r="M128" i="1"/>
  <c r="Q132" i="1"/>
  <c r="R132" i="1" s="1"/>
  <c r="O134" i="1"/>
  <c r="L144" i="1"/>
  <c r="M144" i="1"/>
  <c r="O147" i="1"/>
  <c r="N147" i="1"/>
  <c r="N153" i="1"/>
  <c r="O162" i="1"/>
  <c r="N162" i="1"/>
  <c r="P175" i="1"/>
  <c r="Q177" i="1"/>
  <c r="R177" i="1" s="1"/>
  <c r="P177" i="1"/>
  <c r="N190" i="1"/>
  <c r="O171" i="1"/>
  <c r="N171" i="1"/>
  <c r="L92" i="1"/>
  <c r="L105" i="1"/>
  <c r="M114" i="1"/>
  <c r="L114" i="1"/>
  <c r="O146" i="1"/>
  <c r="N146" i="1"/>
  <c r="P159" i="1"/>
  <c r="Q161" i="1"/>
  <c r="R161" i="1" s="1"/>
  <c r="P161" i="1"/>
  <c r="N174" i="1"/>
  <c r="L192" i="1"/>
  <c r="M192" i="1"/>
  <c r="N82" i="1"/>
  <c r="N31" i="1"/>
  <c r="L33" i="1"/>
  <c r="Q40" i="1"/>
  <c r="R40" i="1" s="1"/>
  <c r="N47" i="1"/>
  <c r="M52" i="1"/>
  <c r="L57" i="1"/>
  <c r="O58" i="1"/>
  <c r="N63" i="1"/>
  <c r="L65" i="1"/>
  <c r="M68" i="1"/>
  <c r="N71" i="1"/>
  <c r="L73" i="1"/>
  <c r="N79" i="1"/>
  <c r="Q80" i="1"/>
  <c r="R80" i="1" s="1"/>
  <c r="L81" i="1"/>
  <c r="M84" i="1"/>
  <c r="Q88" i="1"/>
  <c r="R88" i="1" s="1"/>
  <c r="L89" i="1"/>
  <c r="N98" i="1"/>
  <c r="M102" i="1"/>
  <c r="N103" i="1"/>
  <c r="M104" i="1"/>
  <c r="N105" i="1"/>
  <c r="M113" i="1"/>
  <c r="L113" i="1"/>
  <c r="N115" i="1"/>
  <c r="M120" i="1"/>
  <c r="L152" i="1"/>
  <c r="M152" i="1"/>
  <c r="O155" i="1"/>
  <c r="N155" i="1"/>
  <c r="N161" i="1"/>
  <c r="O170" i="1"/>
  <c r="N170" i="1"/>
  <c r="H45" i="2"/>
  <c r="P183" i="1"/>
  <c r="Q185" i="1"/>
  <c r="R185" i="1" s="1"/>
  <c r="P185" i="1"/>
  <c r="P110" i="1"/>
  <c r="N150" i="1"/>
  <c r="L168" i="1"/>
  <c r="M168" i="1"/>
  <c r="P188" i="1"/>
  <c r="L28" i="1"/>
  <c r="L44" i="1"/>
  <c r="O100" i="1"/>
  <c r="M106" i="1"/>
  <c r="L106" i="1"/>
  <c r="M36" i="1"/>
  <c r="N39" i="1"/>
  <c r="L41" i="1"/>
  <c r="L49" i="1"/>
  <c r="L30" i="1"/>
  <c r="L38" i="1"/>
  <c r="L46" i="1"/>
  <c r="L54" i="1"/>
  <c r="L62" i="1"/>
  <c r="L70" i="1"/>
  <c r="L78" i="1"/>
  <c r="L86" i="1"/>
  <c r="L94" i="1"/>
  <c r="P95" i="1"/>
  <c r="M96" i="1"/>
  <c r="P101" i="1"/>
  <c r="P103" i="1"/>
  <c r="P105" i="1"/>
  <c r="N107" i="1"/>
  <c r="Q115" i="1"/>
  <c r="R115" i="1" s="1"/>
  <c r="O119" i="1"/>
  <c r="M130" i="1"/>
  <c r="L130" i="1"/>
  <c r="M136" i="1"/>
  <c r="Q145" i="1"/>
  <c r="R145" i="1" s="1"/>
  <c r="P145" i="1"/>
  <c r="L176" i="1"/>
  <c r="M176" i="1"/>
  <c r="O179" i="1"/>
  <c r="N179" i="1"/>
  <c r="N185" i="1"/>
  <c r="O194" i="1"/>
  <c r="N194" i="1"/>
  <c r="O127" i="1"/>
  <c r="N127" i="1"/>
  <c r="N99" i="1"/>
  <c r="Q107" i="1"/>
  <c r="R107" i="1" s="1"/>
  <c r="M129" i="1"/>
  <c r="L129" i="1"/>
  <c r="N131" i="1"/>
  <c r="O139" i="1"/>
  <c r="N139" i="1"/>
  <c r="N145" i="1"/>
  <c r="O154" i="1"/>
  <c r="N154" i="1"/>
  <c r="Q156" i="1"/>
  <c r="R156" i="1" s="1"/>
  <c r="P167" i="1"/>
  <c r="Q169" i="1"/>
  <c r="R169" i="1" s="1"/>
  <c r="P169" i="1"/>
  <c r="O186" i="1"/>
  <c r="N186" i="1"/>
  <c r="Q148" i="1"/>
  <c r="R148" i="1" s="1"/>
  <c r="N112" i="1"/>
  <c r="Q131" i="1"/>
  <c r="R131" i="1" s="1"/>
  <c r="L160" i="1"/>
  <c r="M160" i="1"/>
  <c r="O163" i="1"/>
  <c r="N163" i="1"/>
  <c r="H29" i="2"/>
  <c r="H31" i="2" s="1"/>
  <c r="H32" i="2" s="1"/>
  <c r="O178" i="1"/>
  <c r="N178" i="1"/>
  <c r="Q193" i="1"/>
  <c r="R193" i="1" s="1"/>
  <c r="P193" i="1"/>
  <c r="L184" i="1"/>
  <c r="M184" i="1"/>
  <c r="O187" i="1"/>
  <c r="N187" i="1"/>
  <c r="N193" i="1"/>
  <c r="L138" i="1"/>
  <c r="L146" i="1"/>
  <c r="L154" i="1"/>
  <c r="L162" i="1"/>
  <c r="L170" i="1"/>
  <c r="L178" i="1"/>
  <c r="L186" i="1"/>
  <c r="L194" i="1"/>
  <c r="N135" i="1"/>
  <c r="L137" i="1"/>
  <c r="N143" i="1"/>
  <c r="L145" i="1"/>
  <c r="P149" i="1"/>
  <c r="L153" i="1"/>
  <c r="N159" i="1"/>
  <c r="C47" i="2" s="1"/>
  <c r="L161" i="1"/>
  <c r="N167" i="1"/>
  <c r="L169" i="1"/>
  <c r="N175" i="1"/>
  <c r="L177" i="1"/>
  <c r="N183" i="1"/>
  <c r="L185" i="1"/>
  <c r="N191" i="1"/>
  <c r="L193" i="1"/>
  <c r="C45" i="2"/>
  <c r="P157" i="1" l="1"/>
  <c r="Q172" i="1"/>
  <c r="N95" i="1"/>
  <c r="Q72" i="1"/>
  <c r="R72" i="1" s="1"/>
  <c r="Q64" i="1"/>
  <c r="R64" i="1" s="1"/>
  <c r="Q56" i="1"/>
  <c r="R56" i="1" s="1"/>
  <c r="Q43" i="1"/>
  <c r="R43" i="1" s="1"/>
  <c r="O181" i="1"/>
  <c r="P189" i="1"/>
  <c r="P165" i="1"/>
  <c r="P75" i="1"/>
  <c r="O180" i="1"/>
  <c r="Q180" i="1" s="1"/>
  <c r="R180" i="1" s="1"/>
  <c r="O141" i="1"/>
  <c r="N142" i="1"/>
  <c r="O126" i="1"/>
  <c r="P32" i="1"/>
  <c r="O173" i="1"/>
  <c r="Q173" i="1" s="1"/>
  <c r="R173" i="1" s="1"/>
  <c r="N74" i="1"/>
  <c r="P143" i="1"/>
  <c r="P74" i="1"/>
  <c r="O116" i="1"/>
  <c r="R29" i="2"/>
  <c r="R31" i="2" s="1"/>
  <c r="R32" i="2" s="1"/>
  <c r="Q42" i="1"/>
  <c r="R42" i="1" s="1"/>
  <c r="Q164" i="1"/>
  <c r="R164" i="1" s="1"/>
  <c r="N48" i="1"/>
  <c r="O48" i="1"/>
  <c r="P118" i="1"/>
  <c r="N42" i="1"/>
  <c r="O140" i="1"/>
  <c r="O182" i="1"/>
  <c r="N87" i="1"/>
  <c r="P133" i="1"/>
  <c r="M36" i="2"/>
  <c r="P87" i="1"/>
  <c r="H47" i="2"/>
  <c r="AB36" i="2" s="1"/>
  <c r="N51" i="1"/>
  <c r="O67" i="1"/>
  <c r="N67" i="1"/>
  <c r="W36" i="2"/>
  <c r="C49" i="2"/>
  <c r="C51" i="2" s="1"/>
  <c r="C52" i="2" s="1"/>
  <c r="Q117" i="1"/>
  <c r="R117" i="1" s="1"/>
  <c r="N158" i="1"/>
  <c r="Q34" i="1"/>
  <c r="R34" i="1" s="1"/>
  <c r="N66" i="1"/>
  <c r="N50" i="1"/>
  <c r="P50" i="1"/>
  <c r="P55" i="1"/>
  <c r="Q151" i="1"/>
  <c r="R151" i="1" s="1"/>
  <c r="P151" i="1"/>
  <c r="O90" i="1"/>
  <c r="P35" i="1"/>
  <c r="P91" i="1"/>
  <c r="P173" i="1"/>
  <c r="N151" i="1"/>
  <c r="Q135" i="1"/>
  <c r="R135" i="1" s="1"/>
  <c r="P135" i="1"/>
  <c r="N125" i="1"/>
  <c r="O125" i="1"/>
  <c r="P116" i="1"/>
  <c r="Q116" i="1"/>
  <c r="R116" i="1" s="1"/>
  <c r="N55" i="1"/>
  <c r="Q191" i="1"/>
  <c r="R191" i="1" s="1"/>
  <c r="P191" i="1"/>
  <c r="N124" i="1"/>
  <c r="O124" i="1"/>
  <c r="Q127" i="1"/>
  <c r="R127" i="1" s="1"/>
  <c r="P127" i="1"/>
  <c r="Q166" i="1"/>
  <c r="R166" i="1" s="1"/>
  <c r="P166" i="1"/>
  <c r="Q142" i="1"/>
  <c r="R142" i="1" s="1"/>
  <c r="P142" i="1"/>
  <c r="Q112" i="1"/>
  <c r="R112" i="1" s="1"/>
  <c r="P112" i="1"/>
  <c r="N102" i="1"/>
  <c r="O102" i="1"/>
  <c r="O192" i="1"/>
  <c r="N192" i="1"/>
  <c r="P138" i="1"/>
  <c r="Q138" i="1"/>
  <c r="R138" i="1" s="1"/>
  <c r="P29" i="1"/>
  <c r="Q29" i="1"/>
  <c r="R29" i="1" s="1"/>
  <c r="P30" i="1"/>
  <c r="Q30" i="1"/>
  <c r="R30" i="1" s="1"/>
  <c r="Q86" i="1"/>
  <c r="R86" i="1" s="1"/>
  <c r="P86" i="1"/>
  <c r="P54" i="1"/>
  <c r="Q54" i="1"/>
  <c r="R54" i="1" s="1"/>
  <c r="Q78" i="1"/>
  <c r="R78" i="1" s="1"/>
  <c r="P78" i="1"/>
  <c r="Q46" i="1"/>
  <c r="R46" i="1" s="1"/>
  <c r="P46" i="1"/>
  <c r="O120" i="1"/>
  <c r="N120" i="1"/>
  <c r="Q139" i="1"/>
  <c r="R139" i="1" s="1"/>
  <c r="P139" i="1"/>
  <c r="Q179" i="1"/>
  <c r="R179" i="1" s="1"/>
  <c r="P179" i="1"/>
  <c r="O136" i="1"/>
  <c r="N136" i="1"/>
  <c r="O36" i="1"/>
  <c r="N36" i="1"/>
  <c r="Q155" i="1"/>
  <c r="R155" i="1" s="1"/>
  <c r="P155" i="1"/>
  <c r="Q58" i="1"/>
  <c r="R58" i="1" s="1"/>
  <c r="P58" i="1"/>
  <c r="Q174" i="1"/>
  <c r="R174" i="1" s="1"/>
  <c r="P174" i="1"/>
  <c r="Q147" i="1"/>
  <c r="R147" i="1" s="1"/>
  <c r="P147" i="1"/>
  <c r="O122" i="1"/>
  <c r="N122" i="1"/>
  <c r="Q62" i="1"/>
  <c r="R62" i="1" s="1"/>
  <c r="P62" i="1"/>
  <c r="P178" i="1"/>
  <c r="Q178" i="1"/>
  <c r="R178" i="1" s="1"/>
  <c r="Q187" i="1"/>
  <c r="R187" i="1" s="1"/>
  <c r="P187" i="1"/>
  <c r="O176" i="1"/>
  <c r="N176" i="1"/>
  <c r="M45" i="2"/>
  <c r="R172" i="1"/>
  <c r="M47" i="2" s="1"/>
  <c r="O152" i="1"/>
  <c r="N152" i="1"/>
  <c r="Q90" i="1"/>
  <c r="R90" i="1" s="1"/>
  <c r="P90" i="1"/>
  <c r="P146" i="1"/>
  <c r="Q146" i="1"/>
  <c r="R146" i="1" s="1"/>
  <c r="O144" i="1"/>
  <c r="N144" i="1"/>
  <c r="Q89" i="1"/>
  <c r="R89" i="1" s="1"/>
  <c r="P89" i="1"/>
  <c r="Q57" i="1"/>
  <c r="R57" i="1" s="1"/>
  <c r="P57" i="1"/>
  <c r="Q61" i="1"/>
  <c r="R61" i="1" s="1"/>
  <c r="P61" i="1"/>
  <c r="Q69" i="1"/>
  <c r="R69" i="1" s="1"/>
  <c r="P69" i="1"/>
  <c r="Q41" i="1"/>
  <c r="R41" i="1" s="1"/>
  <c r="P41" i="1"/>
  <c r="P60" i="1"/>
  <c r="Q60" i="1"/>
  <c r="R60" i="1" s="1"/>
  <c r="O184" i="1"/>
  <c r="N184" i="1"/>
  <c r="P186" i="1"/>
  <c r="Q186" i="1"/>
  <c r="R186" i="1" s="1"/>
  <c r="O130" i="1"/>
  <c r="N130" i="1"/>
  <c r="O96" i="1"/>
  <c r="N96" i="1"/>
  <c r="O106" i="1"/>
  <c r="N106" i="1"/>
  <c r="O168" i="1"/>
  <c r="N168" i="1"/>
  <c r="O113" i="1"/>
  <c r="N113" i="1"/>
  <c r="O121" i="1"/>
  <c r="N121" i="1"/>
  <c r="Q111" i="1"/>
  <c r="R111" i="1" s="1"/>
  <c r="P111" i="1"/>
  <c r="Q94" i="1"/>
  <c r="R94" i="1" s="1"/>
  <c r="P94" i="1"/>
  <c r="Q45" i="1"/>
  <c r="R45" i="1" s="1"/>
  <c r="P45" i="1"/>
  <c r="O128" i="1"/>
  <c r="N128" i="1"/>
  <c r="Q77" i="1"/>
  <c r="R77" i="1" s="1"/>
  <c r="P77" i="1"/>
  <c r="Q163" i="1"/>
  <c r="R163" i="1" s="1"/>
  <c r="P163" i="1"/>
  <c r="O129" i="1"/>
  <c r="N129" i="1"/>
  <c r="Q158" i="1"/>
  <c r="R158" i="1" s="1"/>
  <c r="P158" i="1"/>
  <c r="P100" i="1"/>
  <c r="Q100" i="1"/>
  <c r="R100" i="1" s="1"/>
  <c r="Q126" i="1"/>
  <c r="R126" i="1" s="1"/>
  <c r="P126" i="1"/>
  <c r="O114" i="1"/>
  <c r="N114" i="1"/>
  <c r="Q134" i="1"/>
  <c r="R134" i="1" s="1"/>
  <c r="P134" i="1"/>
  <c r="Q93" i="1"/>
  <c r="R93" i="1" s="1"/>
  <c r="P93" i="1"/>
  <c r="P44" i="1"/>
  <c r="Q44" i="1"/>
  <c r="R44" i="1" s="1"/>
  <c r="Q49" i="1"/>
  <c r="R49" i="1" s="1"/>
  <c r="P49" i="1"/>
  <c r="Q37" i="1"/>
  <c r="R37" i="1" s="1"/>
  <c r="P37" i="1"/>
  <c r="Q73" i="1"/>
  <c r="R73" i="1" s="1"/>
  <c r="P73" i="1"/>
  <c r="P92" i="1"/>
  <c r="Q92" i="1"/>
  <c r="R92" i="1" s="1"/>
  <c r="Q65" i="1"/>
  <c r="R65" i="1" s="1"/>
  <c r="P65" i="1"/>
  <c r="Q33" i="1"/>
  <c r="R33" i="1" s="1"/>
  <c r="P33" i="1"/>
  <c r="O160" i="1"/>
  <c r="N160" i="1"/>
  <c r="Q119" i="1"/>
  <c r="R119" i="1" s="1"/>
  <c r="P119" i="1"/>
  <c r="Q150" i="1"/>
  <c r="R150" i="1" s="1"/>
  <c r="P150" i="1"/>
  <c r="O104" i="1"/>
  <c r="N104" i="1"/>
  <c r="O68" i="1"/>
  <c r="N68" i="1"/>
  <c r="O52" i="1"/>
  <c r="N52" i="1"/>
  <c r="Q171" i="1"/>
  <c r="R171" i="1" s="1"/>
  <c r="P171" i="1"/>
  <c r="Q70" i="1"/>
  <c r="R70" i="1" s="1"/>
  <c r="P70" i="1"/>
  <c r="Q38" i="1"/>
  <c r="R38" i="1" s="1"/>
  <c r="P38" i="1"/>
  <c r="Q53" i="1"/>
  <c r="R53" i="1" s="1"/>
  <c r="P53" i="1"/>
  <c r="Q182" i="1"/>
  <c r="R182" i="1" s="1"/>
  <c r="P182" i="1"/>
  <c r="P154" i="1"/>
  <c r="Q154" i="1"/>
  <c r="R154" i="1" s="1"/>
  <c r="P194" i="1"/>
  <c r="Q194" i="1"/>
  <c r="R194" i="1" s="1"/>
  <c r="P170" i="1"/>
  <c r="Q170" i="1"/>
  <c r="R170" i="1" s="1"/>
  <c r="O84" i="1"/>
  <c r="N84" i="1"/>
  <c r="Q190" i="1"/>
  <c r="R190" i="1" s="1"/>
  <c r="P190" i="1"/>
  <c r="P162" i="1"/>
  <c r="Q162" i="1"/>
  <c r="R162" i="1" s="1"/>
  <c r="P76" i="1"/>
  <c r="Q76" i="1"/>
  <c r="R76" i="1" s="1"/>
  <c r="Q81" i="1"/>
  <c r="R81" i="1" s="1"/>
  <c r="P81" i="1"/>
  <c r="Q85" i="1"/>
  <c r="R85" i="1" s="1"/>
  <c r="P85" i="1"/>
  <c r="P28" i="1"/>
  <c r="Q28" i="1"/>
  <c r="R28" i="1" s="1"/>
  <c r="P180" i="1" l="1"/>
  <c r="Q181" i="1"/>
  <c r="R181" i="1" s="1"/>
  <c r="P181" i="1"/>
  <c r="Q141" i="1"/>
  <c r="R141" i="1" s="1"/>
  <c r="P141" i="1"/>
  <c r="H49" i="2"/>
  <c r="H51" i="2" s="1"/>
  <c r="H52" i="2" s="1"/>
  <c r="Q67" i="1"/>
  <c r="R67" i="1" s="1"/>
  <c r="P67" i="1"/>
  <c r="P140" i="1"/>
  <c r="Q140" i="1"/>
  <c r="R140" i="1" s="1"/>
  <c r="Q48" i="1"/>
  <c r="R48" i="1" s="1"/>
  <c r="P48" i="1"/>
  <c r="Q125" i="1"/>
  <c r="R125" i="1" s="1"/>
  <c r="P125" i="1"/>
  <c r="P124" i="1"/>
  <c r="Q124" i="1"/>
  <c r="R124" i="1" s="1"/>
  <c r="P84" i="1"/>
  <c r="Q84" i="1"/>
  <c r="R84" i="1" s="1"/>
  <c r="AG36" i="2"/>
  <c r="M49" i="2"/>
  <c r="M51" i="2" s="1"/>
  <c r="M52" i="2" s="1"/>
  <c r="P106" i="1"/>
  <c r="Q106" i="1"/>
  <c r="R106" i="1" s="1"/>
  <c r="P36" i="1"/>
  <c r="Q36" i="1"/>
  <c r="R36" i="1" s="1"/>
  <c r="P52" i="1"/>
  <c r="Q52" i="1"/>
  <c r="R52" i="1" s="1"/>
  <c r="Q96" i="1"/>
  <c r="R96" i="1" s="1"/>
  <c r="P96" i="1"/>
  <c r="Q136" i="1"/>
  <c r="R136" i="1" s="1"/>
  <c r="P136" i="1"/>
  <c r="Q120" i="1"/>
  <c r="R120" i="1" s="1"/>
  <c r="P120" i="1"/>
  <c r="Q192" i="1"/>
  <c r="R192" i="1" s="1"/>
  <c r="P192" i="1"/>
  <c r="Q144" i="1"/>
  <c r="R144" i="1" s="1"/>
  <c r="P144" i="1"/>
  <c r="P68" i="1"/>
  <c r="Q68" i="1"/>
  <c r="R68" i="1" s="1"/>
  <c r="Q160" i="1"/>
  <c r="R160" i="1" s="1"/>
  <c r="P160" i="1"/>
  <c r="Q102" i="1"/>
  <c r="R102" i="1" s="1"/>
  <c r="P102" i="1"/>
  <c r="Q184" i="1"/>
  <c r="R184" i="1" s="1"/>
  <c r="P184" i="1"/>
  <c r="Q129" i="1"/>
  <c r="R129" i="1" s="1"/>
  <c r="P129" i="1"/>
  <c r="Q113" i="1"/>
  <c r="R113" i="1" s="1"/>
  <c r="P113" i="1"/>
  <c r="P130" i="1"/>
  <c r="Q130" i="1"/>
  <c r="R130" i="1" s="1"/>
  <c r="Q121" i="1"/>
  <c r="R121" i="1" s="1"/>
  <c r="P121" i="1"/>
  <c r="Q104" i="1"/>
  <c r="R104" i="1" s="1"/>
  <c r="P104" i="1"/>
  <c r="P114" i="1"/>
  <c r="Q114" i="1"/>
  <c r="R114" i="1" s="1"/>
  <c r="Q128" i="1"/>
  <c r="R128" i="1" s="1"/>
  <c r="P128" i="1"/>
  <c r="Q168" i="1"/>
  <c r="R168" i="1" s="1"/>
  <c r="P168" i="1"/>
  <c r="Q152" i="1"/>
  <c r="R152" i="1" s="1"/>
  <c r="P152" i="1"/>
  <c r="Q176" i="1"/>
  <c r="R176" i="1" s="1"/>
  <c r="P176" i="1"/>
  <c r="P122" i="1"/>
  <c r="Q122" i="1"/>
  <c r="R122" i="1" s="1"/>
</calcChain>
</file>

<file path=xl/sharedStrings.xml><?xml version="1.0" encoding="utf-8"?>
<sst xmlns="http://schemas.openxmlformats.org/spreadsheetml/2006/main" count="274" uniqueCount="52">
  <si>
    <t>LISTA DE PRECIOS ESCALÓN 1</t>
  </si>
  <si>
    <t>CONTADO</t>
  </si>
  <si>
    <t>50 - 50</t>
  </si>
  <si>
    <t>12 MESES</t>
  </si>
  <si>
    <t>24 MESES</t>
  </si>
  <si>
    <t>36 MESES</t>
  </si>
  <si>
    <t>48 MESES</t>
  </si>
  <si>
    <t>60 MESES</t>
  </si>
  <si>
    <t xml:space="preserve">LOTE </t>
  </si>
  <si>
    <t>FRENTE</t>
  </si>
  <si>
    <t>FONDO</t>
  </si>
  <si>
    <t>SUPERFICIE</t>
  </si>
  <si>
    <t>$ X MT2</t>
  </si>
  <si>
    <t>COSTO</t>
  </si>
  <si>
    <t>ESTATUS</t>
  </si>
  <si>
    <t>DISPONIBLE</t>
  </si>
  <si>
    <t>APARTADO</t>
  </si>
  <si>
    <t>ANDRÉS</t>
  </si>
  <si>
    <t>Roger Evia</t>
  </si>
  <si>
    <t>ROBERTO</t>
  </si>
  <si>
    <t>Andrés Oramas</t>
  </si>
  <si>
    <t>Andrés</t>
  </si>
  <si>
    <t>Lulú</t>
  </si>
  <si>
    <t>Jonathan</t>
  </si>
  <si>
    <t>Andrés Guzmán</t>
  </si>
  <si>
    <t>Eduardo Luján</t>
  </si>
  <si>
    <t>Don Roger</t>
  </si>
  <si>
    <t>TOTAL</t>
  </si>
  <si>
    <t>ESTIMADO:</t>
  </si>
  <si>
    <t>A continuación le presentamos una propuesta de financiamiento por el lote de su interés:</t>
  </si>
  <si>
    <t>LOTE:</t>
  </si>
  <si>
    <t>ESTATUS:</t>
  </si>
  <si>
    <t>50-50</t>
  </si>
  <si>
    <t>$ MT2</t>
  </si>
  <si>
    <t>PRECIO DE LISTA</t>
  </si>
  <si>
    <t>PAGO 1</t>
  </si>
  <si>
    <t xml:space="preserve">ENGANCHE </t>
  </si>
  <si>
    <t>A FINANCIAR</t>
  </si>
  <si>
    <t>LOTE</t>
  </si>
  <si>
    <t>PAGO 2 (DENTRO DE 12)</t>
  </si>
  <si>
    <t xml:space="preserve">12 MENSUALIDADES DE </t>
  </si>
  <si>
    <t xml:space="preserve">24 MENSUALIDADES DE </t>
  </si>
  <si>
    <t xml:space="preserve">36 MENSUALIDADES DE </t>
  </si>
  <si>
    <t>ENGANCHE  FINAL</t>
  </si>
  <si>
    <t>ENGANCHE FINAL</t>
  </si>
  <si>
    <t xml:space="preserve">MENSUALIDADES DE </t>
  </si>
  <si>
    <t>MENSUALIDADES DE</t>
  </si>
  <si>
    <t>* Cotización válida por 5 días</t>
  </si>
  <si>
    <t>* Precios sujetos a disponibilidad</t>
  </si>
  <si>
    <t xml:space="preserve">VENDIDO </t>
  </si>
  <si>
    <t xml:space="preserve">48 MENSUALIDADES DE </t>
  </si>
  <si>
    <t xml:space="preserve">60 MENSUALIDADES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</si>
</sst>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_-* #,##0.00_-;\-* #,##0.00_-;_-* &quot;-&quot;??_-;_-@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color rgb="FF0070C0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sz val="11"/>
      <color theme="1"/>
      <name val="Arial"/>
      <family val="2"/>
    </font>
    <font>
      <sz val="14"/>
      <color theme="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theme="0"/>
        <bgColor theme="0"/>
      </patternFill>
    </fill>
    <fill>
      <patternFill patternType="solid">
        <fgColor rgb="FF8496B0"/>
        <bgColor rgb="FF8496B0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2F5496"/>
        <bgColor rgb="FF2F5496"/>
      </patternFill>
    </fill>
    <fill>
      <patternFill patternType="solid">
        <fgColor rgb="FF548135"/>
        <bgColor rgb="FF548135"/>
      </patternFill>
    </fill>
    <fill>
      <patternFill patternType="solid">
        <fgColor theme="5"/>
        <bgColor theme="7"/>
      </patternFill>
    </fill>
  </fills>
  <borders count="17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2E75B5"/>
      </bottom>
      <diagonal/>
    </border>
    <border>
      <left style="thin">
        <color rgb="FFBF9000"/>
      </left>
      <right/>
      <top style="thin">
        <color rgb="FFBF9000"/>
      </top>
      <bottom style="thin">
        <color rgb="FFBF9000"/>
      </bottom>
      <diagonal/>
    </border>
    <border>
      <left/>
      <right/>
      <top style="thin">
        <color rgb="FFBF9000"/>
      </top>
      <bottom style="thin">
        <color rgb="FFBF9000"/>
      </bottom>
      <diagonal/>
    </border>
    <border>
      <left/>
      <right style="thin">
        <color rgb="FFBF9000"/>
      </right>
      <top style="thin">
        <color rgb="FFBF9000"/>
      </top>
      <bottom style="thin">
        <color rgb="FFBF9000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333F4F"/>
      </left>
      <right/>
      <top style="thin">
        <color rgb="FF333F4F"/>
      </top>
      <bottom/>
      <diagonal/>
    </border>
    <border>
      <left/>
      <right/>
      <top style="thin">
        <color rgb="FF333F4F"/>
      </top>
      <bottom/>
      <diagonal/>
    </border>
    <border>
      <left/>
      <right/>
      <top style="thin">
        <color rgb="FF333F4F"/>
      </top>
      <bottom/>
      <diagonal/>
    </border>
    <border>
      <left style="thin">
        <color rgb="FF333F4F"/>
      </left>
      <right/>
      <top style="thin">
        <color theme="7"/>
      </top>
      <bottom style="thin">
        <color theme="7"/>
      </bottom>
      <diagonal/>
    </border>
    <border>
      <left style="thin">
        <color theme="9"/>
      </left>
      <right/>
      <top style="thin">
        <color rgb="FF548135"/>
      </top>
      <bottom style="thin">
        <color theme="9"/>
      </bottom>
      <diagonal/>
    </border>
    <border>
      <left/>
      <right/>
      <top style="thin">
        <color rgb="FF548135"/>
      </top>
      <bottom style="thin">
        <color theme="9"/>
      </bottom>
      <diagonal/>
    </border>
    <border>
      <left/>
      <right style="thin">
        <color theme="9"/>
      </right>
      <top style="thin">
        <color rgb="FF548135"/>
      </top>
      <bottom style="thin">
        <color theme="9"/>
      </bottom>
      <diagonal/>
    </border>
    <border>
      <left/>
      <right style="thin">
        <color rgb="FF2E75B5"/>
      </right>
      <top/>
      <bottom/>
      <diagonal/>
    </border>
    <border>
      <left style="thin">
        <color rgb="FF2E75B5"/>
      </left>
      <right/>
      <top style="thin">
        <color rgb="FF2E75B5"/>
      </top>
      <bottom style="thin">
        <color rgb="FF2E75B5"/>
      </bottom>
      <diagonal/>
    </border>
    <border>
      <left/>
      <right/>
      <top style="thin">
        <color rgb="FF2E75B5"/>
      </top>
      <bottom style="thin">
        <color rgb="FF2E75B5"/>
      </bottom>
      <diagonal/>
    </border>
    <border>
      <left/>
      <right style="thin">
        <color rgb="FF2E75B5"/>
      </right>
      <top style="thin">
        <color rgb="FF2E75B5"/>
      </top>
      <bottom style="thin">
        <color rgb="FF2E75B5"/>
      </bottom>
      <diagonal/>
    </border>
    <border>
      <left/>
      <right style="thin">
        <color rgb="FFC55A11"/>
      </right>
      <top/>
      <bottom/>
      <diagonal/>
    </border>
    <border>
      <left style="thin">
        <color rgb="FFC55A11"/>
      </left>
      <right/>
      <top style="thin">
        <color rgb="FFC55A11"/>
      </top>
      <bottom/>
      <diagonal/>
    </border>
    <border>
      <left/>
      <right/>
      <top style="thin">
        <color rgb="FFC55A11"/>
      </top>
      <bottom/>
      <diagonal/>
    </border>
    <border>
      <left/>
      <right style="thin">
        <color rgb="FFC55A11"/>
      </right>
      <top style="thin">
        <color rgb="FFC55A11"/>
      </top>
      <bottom/>
      <diagonal/>
    </border>
    <border>
      <left style="thin">
        <color rgb="FF1E4E79"/>
      </left>
      <right/>
      <top style="thin">
        <color rgb="FF1E4E79"/>
      </top>
      <bottom style="thin">
        <color rgb="FF1E4E79"/>
      </bottom>
      <diagonal/>
    </border>
    <border>
      <left/>
      <right/>
      <top style="thin">
        <color rgb="FF1E4E79"/>
      </top>
      <bottom style="thin">
        <color rgb="FF1E4E79"/>
      </bottom>
      <diagonal/>
    </border>
    <border>
      <left/>
      <right style="thin">
        <color rgb="FF1E4E79"/>
      </right>
      <top style="thin">
        <color rgb="FF1E4E79"/>
      </top>
      <bottom style="thin">
        <color rgb="FF1E4E79"/>
      </bottom>
      <diagonal/>
    </border>
    <border>
      <left style="thin">
        <color rgb="FF1E4E79"/>
      </left>
      <right style="thin">
        <color rgb="FF1E4E79"/>
      </right>
      <top/>
      <bottom style="thin">
        <color rgb="FF1E4E79"/>
      </bottom>
      <diagonal/>
    </border>
    <border>
      <left style="thin">
        <color rgb="FF1E4E79"/>
      </left>
      <right/>
      <top/>
      <bottom/>
      <diagonal/>
    </border>
    <border>
      <left style="thin">
        <color rgb="FF385623"/>
      </left>
      <right/>
      <top style="thin">
        <color rgb="FF385623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BF9000"/>
      </left>
      <right style="thin">
        <color rgb="FFBF9000"/>
      </right>
      <top style="thin">
        <color rgb="FFBF9000"/>
      </top>
      <bottom/>
      <diagonal/>
    </border>
    <border>
      <left style="thin">
        <color rgb="FFBF9000"/>
      </left>
      <right/>
      <top style="thin">
        <color rgb="FFBF9000"/>
      </top>
      <bottom/>
      <diagonal/>
    </border>
    <border>
      <left/>
      <right style="thin">
        <color rgb="FFBF9000"/>
      </right>
      <top style="thin">
        <color rgb="FFBF9000"/>
      </top>
      <bottom/>
      <diagonal/>
    </border>
    <border>
      <left style="thin">
        <color rgb="FF333F4F"/>
      </left>
      <right style="thin">
        <color rgb="FF333F4F"/>
      </right>
      <top style="thin">
        <color rgb="FF333F4F"/>
      </top>
      <bottom/>
      <diagonal/>
    </border>
    <border>
      <left/>
      <right/>
      <top style="thin">
        <color rgb="FF333F4F"/>
      </top>
      <bottom/>
      <diagonal/>
    </border>
    <border>
      <left/>
      <right style="thin">
        <color rgb="FF333F4F"/>
      </right>
      <top style="thin">
        <color rgb="FF333F4F"/>
      </top>
      <bottom/>
      <diagonal/>
    </border>
    <border>
      <left style="thin">
        <color rgb="FF333F4F"/>
      </left>
      <right/>
      <top style="thin">
        <color theme="7"/>
      </top>
      <bottom/>
      <diagonal/>
    </border>
    <border>
      <left/>
      <right style="thin">
        <color rgb="FF548135"/>
      </right>
      <top/>
      <bottom/>
      <diagonal/>
    </border>
    <border>
      <left/>
      <right style="thin">
        <color rgb="FF548135"/>
      </right>
      <top style="thin">
        <color theme="9"/>
      </top>
      <bottom/>
      <diagonal/>
    </border>
    <border>
      <left style="thin">
        <color rgb="FF548135"/>
      </left>
      <right/>
      <top style="thin">
        <color rgb="FF548135"/>
      </top>
      <bottom/>
      <diagonal/>
    </border>
    <border>
      <left/>
      <right style="thin">
        <color rgb="FF548135"/>
      </right>
      <top style="thin">
        <color rgb="FF548135"/>
      </top>
      <bottom/>
      <diagonal/>
    </border>
    <border>
      <left/>
      <right/>
      <top/>
      <bottom/>
      <diagonal/>
    </border>
    <border>
      <left style="thin">
        <color rgb="FF2E75B5"/>
      </left>
      <right style="thin">
        <color rgb="FF2E75B5"/>
      </right>
      <top style="thin">
        <color rgb="FF2E75B5"/>
      </top>
      <bottom/>
      <diagonal/>
    </border>
    <border>
      <left/>
      <right/>
      <top style="thin">
        <color rgb="FF2E75B5"/>
      </top>
      <bottom/>
      <diagonal/>
    </border>
    <border>
      <left/>
      <right style="thin">
        <color rgb="FF2E75B5"/>
      </right>
      <top style="thin">
        <color rgb="FF2E75B5"/>
      </top>
      <bottom/>
      <diagonal/>
    </border>
    <border>
      <left style="thin">
        <color rgb="FFC55A11"/>
      </left>
      <right style="thin">
        <color rgb="FFC55A11"/>
      </right>
      <top style="thin">
        <color rgb="FFC55A11"/>
      </top>
      <bottom/>
      <diagonal/>
    </border>
    <border>
      <left style="thin">
        <color rgb="FFC55A11"/>
      </left>
      <right/>
      <top style="thin">
        <color rgb="FFC55A11"/>
      </top>
      <bottom/>
      <diagonal/>
    </border>
    <border>
      <left/>
      <right style="thin">
        <color rgb="FFC55A11"/>
      </right>
      <top style="thin">
        <color rgb="FFC55A11"/>
      </top>
      <bottom/>
      <diagonal/>
    </border>
    <border>
      <left style="thin">
        <color rgb="FF1E4E79"/>
      </left>
      <right style="thin">
        <color rgb="FF1E4E79"/>
      </right>
      <top/>
      <bottom/>
      <diagonal/>
    </border>
    <border>
      <left style="thin">
        <color rgb="FF1E4E79"/>
      </left>
      <right/>
      <top style="thin">
        <color rgb="FF1E4E79"/>
      </top>
      <bottom/>
      <diagonal/>
    </border>
    <border>
      <left/>
      <right style="thin">
        <color rgb="FF1E4E79"/>
      </right>
      <top style="thin">
        <color rgb="FF1E4E79"/>
      </top>
      <bottom/>
      <diagonal/>
    </border>
    <border>
      <left style="thin">
        <color rgb="FF1E4E79"/>
      </left>
      <right/>
      <top style="thin">
        <color rgb="FF1E4E79"/>
      </top>
      <bottom/>
      <diagonal/>
    </border>
    <border>
      <left style="thin">
        <color rgb="FF385623"/>
      </left>
      <right style="thin">
        <color rgb="FF385623"/>
      </right>
      <top style="thin">
        <color rgb="FF385623"/>
      </top>
      <bottom/>
      <diagonal/>
    </border>
    <border>
      <left/>
      <right/>
      <top style="thin">
        <color rgb="FF8EAADB"/>
      </top>
      <bottom/>
      <diagonal/>
    </border>
    <border>
      <left/>
      <right style="thin">
        <color rgb="FF385623"/>
      </right>
      <top style="thin">
        <color rgb="FF8EAADB"/>
      </top>
      <bottom/>
      <diagonal/>
    </border>
    <border>
      <left style="thin">
        <color rgb="FFBF9000"/>
      </left>
      <right style="thin">
        <color rgb="FFBF9000"/>
      </right>
      <top/>
      <bottom style="thin">
        <color rgb="FFBF9000"/>
      </bottom>
      <diagonal/>
    </border>
    <border>
      <left style="thin">
        <color rgb="FFBF9000"/>
      </left>
      <right/>
      <top/>
      <bottom style="thin">
        <color rgb="FFBF9000"/>
      </bottom>
      <diagonal/>
    </border>
    <border>
      <left/>
      <right style="thin">
        <color rgb="FFBF9000"/>
      </right>
      <top/>
      <bottom style="thin">
        <color rgb="FFBF9000"/>
      </bottom>
      <diagonal/>
    </border>
    <border>
      <left style="thin">
        <color rgb="FF333F4F"/>
      </left>
      <right style="thin">
        <color rgb="FF333F4F"/>
      </right>
      <top/>
      <bottom style="thin">
        <color rgb="FF333F4F"/>
      </bottom>
      <diagonal/>
    </border>
    <border>
      <left/>
      <right/>
      <top/>
      <bottom style="thin">
        <color rgb="FF333F4F"/>
      </bottom>
      <diagonal/>
    </border>
    <border>
      <left/>
      <right style="thin">
        <color rgb="FF333F4F"/>
      </right>
      <top/>
      <bottom style="thin">
        <color rgb="FF333F4F"/>
      </bottom>
      <diagonal/>
    </border>
    <border>
      <left style="thin">
        <color rgb="FF333F4F"/>
      </left>
      <right/>
      <top/>
      <bottom/>
      <diagonal/>
    </border>
    <border>
      <left/>
      <right style="thin">
        <color rgb="FF548135"/>
      </right>
      <top/>
      <bottom style="thin">
        <color rgb="FF548135"/>
      </bottom>
      <diagonal/>
    </border>
    <border>
      <left style="thin">
        <color rgb="FF548135"/>
      </left>
      <right/>
      <top/>
      <bottom style="thin">
        <color rgb="FF548135"/>
      </bottom>
      <diagonal/>
    </border>
    <border>
      <left/>
      <right style="thin">
        <color rgb="FF548135"/>
      </right>
      <top/>
      <bottom style="thin">
        <color rgb="FF548135"/>
      </bottom>
      <diagonal/>
    </border>
    <border>
      <left/>
      <right/>
      <top/>
      <bottom/>
      <diagonal/>
    </border>
    <border>
      <left style="thin">
        <color rgb="FF2E75B5"/>
      </left>
      <right style="thin">
        <color rgb="FF2E75B5"/>
      </right>
      <top/>
      <bottom style="thin">
        <color rgb="FF2E75B5"/>
      </bottom>
      <diagonal/>
    </border>
    <border>
      <left/>
      <right/>
      <top/>
      <bottom style="thin">
        <color rgb="FF2E75B5"/>
      </bottom>
      <diagonal/>
    </border>
    <border>
      <left/>
      <right style="thin">
        <color rgb="FF2E75B5"/>
      </right>
      <top/>
      <bottom style="thin">
        <color rgb="FF2E75B5"/>
      </bottom>
      <diagonal/>
    </border>
    <border>
      <left style="thin">
        <color rgb="FFC55A11"/>
      </left>
      <right style="thin">
        <color rgb="FFC55A11"/>
      </right>
      <top/>
      <bottom style="thin">
        <color rgb="FFC55A11"/>
      </bottom>
      <diagonal/>
    </border>
    <border>
      <left style="thin">
        <color rgb="FFC55A11"/>
      </left>
      <right/>
      <top/>
      <bottom style="thin">
        <color rgb="FFC55A11"/>
      </bottom>
      <diagonal/>
    </border>
    <border>
      <left/>
      <right style="thin">
        <color rgb="FFC55A11"/>
      </right>
      <top/>
      <bottom style="thin">
        <color rgb="FFC55A11"/>
      </bottom>
      <diagonal/>
    </border>
    <border>
      <left style="thin">
        <color rgb="FF1E4E79"/>
      </left>
      <right style="thin">
        <color rgb="FF1E4E79"/>
      </right>
      <top/>
      <bottom/>
      <diagonal/>
    </border>
    <border>
      <left style="thin">
        <color rgb="FF1E4E79"/>
      </left>
      <right/>
      <top/>
      <bottom style="thin">
        <color rgb="FF1E4E79"/>
      </bottom>
      <diagonal/>
    </border>
    <border>
      <left/>
      <right style="thin">
        <color rgb="FF1E4E79"/>
      </right>
      <top/>
      <bottom style="thin">
        <color rgb="FF1E4E79"/>
      </bottom>
      <diagonal/>
    </border>
    <border>
      <left style="thin">
        <color rgb="FF1E4E79"/>
      </left>
      <right/>
      <top/>
      <bottom/>
      <diagonal/>
    </border>
    <border>
      <left style="thin">
        <color rgb="FF385623"/>
      </left>
      <right style="thin">
        <color rgb="FF385623"/>
      </right>
      <top/>
      <bottom/>
      <diagonal/>
    </border>
    <border>
      <left/>
      <right style="thin">
        <color rgb="FF385623"/>
      </right>
      <top/>
      <bottom/>
      <diagonal/>
    </border>
    <border>
      <left/>
      <right style="thin">
        <color rgb="FF548135"/>
      </right>
      <top style="thin">
        <color rgb="FF548135"/>
      </top>
      <bottom/>
      <diagonal/>
    </border>
    <border>
      <left style="thin">
        <color rgb="FF548135"/>
      </left>
      <right/>
      <top/>
      <bottom/>
      <diagonal/>
    </border>
    <border>
      <left/>
      <right style="thin">
        <color rgb="FF548135"/>
      </right>
      <top/>
      <bottom/>
      <diagonal/>
    </border>
    <border>
      <left style="thin">
        <color rgb="FFC55A11"/>
      </left>
      <right style="thin">
        <color rgb="FFC55A11"/>
      </right>
      <top/>
      <bottom/>
      <diagonal/>
    </border>
    <border>
      <left style="thin">
        <color rgb="FF1E4E79"/>
      </left>
      <right style="thin">
        <color rgb="FF1E4E79"/>
      </right>
      <top style="thin">
        <color rgb="FF1E4E79"/>
      </top>
      <bottom/>
      <diagonal/>
    </border>
    <border>
      <left/>
      <right/>
      <top style="thin">
        <color rgb="FF1E4E79"/>
      </top>
      <bottom/>
      <diagonal/>
    </border>
    <border>
      <left/>
      <right/>
      <top style="thin">
        <color rgb="FF385623"/>
      </top>
      <bottom/>
      <diagonal/>
    </border>
    <border>
      <left/>
      <right style="thin">
        <color rgb="FF385623"/>
      </right>
      <top style="thin">
        <color rgb="FF385623"/>
      </top>
      <bottom/>
      <diagonal/>
    </border>
    <border>
      <left style="thin">
        <color rgb="FF1E4E79"/>
      </left>
      <right style="thin">
        <color rgb="FF1E4E79"/>
      </right>
      <top/>
      <bottom style="thin">
        <color rgb="FF1E4E79"/>
      </bottom>
      <diagonal/>
    </border>
    <border>
      <left/>
      <right/>
      <top/>
      <bottom style="thin">
        <color rgb="FF1E4E79"/>
      </bottom>
      <diagonal/>
    </border>
    <border>
      <left style="thin">
        <color rgb="FF385623"/>
      </left>
      <right style="thin">
        <color rgb="FF385623"/>
      </right>
      <top/>
      <bottom style="thin">
        <color rgb="FF385623"/>
      </bottom>
      <diagonal/>
    </border>
    <border>
      <left/>
      <right/>
      <top/>
      <bottom style="thin">
        <color rgb="FF385623"/>
      </bottom>
      <diagonal/>
    </border>
    <border>
      <left/>
      <right style="thin">
        <color rgb="FF385623"/>
      </right>
      <top/>
      <bottom style="thin">
        <color rgb="FF385623"/>
      </bottom>
      <diagonal/>
    </border>
    <border>
      <left style="thin">
        <color rgb="FF333F4F"/>
      </left>
      <right style="thin">
        <color rgb="FF333F4F"/>
      </right>
      <top/>
      <bottom/>
      <diagonal/>
    </border>
    <border>
      <left/>
      <right style="thin">
        <color rgb="FF548135"/>
      </right>
      <top/>
      <bottom/>
      <diagonal/>
    </border>
    <border>
      <left/>
      <right style="thin">
        <color rgb="FFC55A11"/>
      </right>
      <top/>
      <bottom/>
      <diagonal/>
    </border>
    <border>
      <left style="thin">
        <color rgb="FF385623"/>
      </left>
      <right style="thin">
        <color rgb="FF385623"/>
      </right>
      <top/>
      <bottom/>
      <diagonal/>
    </border>
    <border>
      <left/>
      <right style="thin">
        <color rgb="FF385623"/>
      </right>
      <top/>
      <bottom/>
      <diagonal/>
    </border>
    <border>
      <left style="thin">
        <color rgb="FF333F4F"/>
      </left>
      <right style="thin">
        <color rgb="FF333F4F"/>
      </right>
      <top/>
      <bottom/>
      <diagonal/>
    </border>
    <border>
      <left/>
      <right style="thin">
        <color rgb="FF548135"/>
      </right>
      <top/>
      <bottom/>
      <diagonal/>
    </border>
    <border>
      <left style="thin">
        <color rgb="FF548135"/>
      </left>
      <right/>
      <top/>
      <bottom/>
      <diagonal/>
    </border>
    <border>
      <left/>
      <right style="thin">
        <color rgb="FF548135"/>
      </right>
      <top/>
      <bottom/>
      <diagonal/>
    </border>
    <border>
      <left/>
      <right/>
      <top/>
      <bottom style="thin">
        <color rgb="FFC55A11"/>
      </bottom>
      <diagonal/>
    </border>
    <border>
      <left/>
      <right style="thin">
        <color rgb="FF1E4E79"/>
      </right>
      <top/>
      <bottom/>
      <diagonal/>
    </border>
    <border>
      <left style="thin">
        <color rgb="FF1E4E79"/>
      </left>
      <right style="thin">
        <color rgb="FF333F4F"/>
      </right>
      <top style="thin">
        <color rgb="FF1E4E79"/>
      </top>
      <bottom/>
      <diagonal/>
    </border>
    <border>
      <left style="thin">
        <color rgb="FF333F4F"/>
      </left>
      <right/>
      <top style="thin">
        <color rgb="FF1E4E79"/>
      </top>
      <bottom/>
      <diagonal/>
    </border>
    <border>
      <left style="thin">
        <color rgb="FF548135"/>
      </left>
      <right style="thin">
        <color rgb="FF548135"/>
      </right>
      <top style="thin">
        <color rgb="FF548135"/>
      </top>
      <bottom/>
      <diagonal/>
    </border>
    <border>
      <left/>
      <right/>
      <top style="thin">
        <color rgb="FF385623"/>
      </top>
      <bottom/>
      <diagonal/>
    </border>
    <border>
      <left style="thin">
        <color rgb="FF385623"/>
      </left>
      <right/>
      <top/>
      <bottom/>
      <diagonal/>
    </border>
    <border>
      <left style="thin">
        <color rgb="FF1E4E79"/>
      </left>
      <right style="thin">
        <color rgb="FF333F4F"/>
      </right>
      <top/>
      <bottom style="thin">
        <color rgb="FF1E4E79"/>
      </bottom>
      <diagonal/>
    </border>
    <border>
      <left style="thin">
        <color rgb="FF333F4F"/>
      </left>
      <right/>
      <top/>
      <bottom style="thin">
        <color rgb="FF1E4E79"/>
      </bottom>
      <diagonal/>
    </border>
    <border>
      <left style="thin">
        <color rgb="FF548135"/>
      </left>
      <right style="thin">
        <color rgb="FF548135"/>
      </right>
      <top/>
      <bottom style="thin">
        <color theme="9"/>
      </bottom>
      <diagonal/>
    </border>
    <border>
      <left style="thin">
        <color rgb="FFC55A11"/>
      </left>
      <right/>
      <top/>
      <bottom style="thin">
        <color theme="5"/>
      </bottom>
      <diagonal/>
    </border>
    <border>
      <left/>
      <right style="thin">
        <color rgb="FFC55A11"/>
      </right>
      <top/>
      <bottom style="thin">
        <color theme="5"/>
      </bottom>
      <diagonal/>
    </border>
    <border>
      <left/>
      <right/>
      <top/>
      <bottom style="thin">
        <color rgb="FF385623"/>
      </bottom>
      <diagonal/>
    </border>
    <border>
      <left style="thin">
        <color rgb="FF385623"/>
      </left>
      <right/>
      <top/>
      <bottom/>
      <diagonal/>
    </border>
    <border>
      <left/>
      <right style="thin">
        <color rgb="FF333F4F"/>
      </right>
      <top/>
      <bottom/>
      <diagonal/>
    </border>
    <border>
      <left style="thin">
        <color rgb="FF333F4F"/>
      </left>
      <right/>
      <top/>
      <bottom style="thin">
        <color rgb="FF1E4E79"/>
      </bottom>
      <diagonal/>
    </border>
    <border>
      <left/>
      <right style="thin">
        <color rgb="FF1E4E79"/>
      </right>
      <top/>
      <bottom style="thin">
        <color rgb="FF1E4E79"/>
      </bottom>
      <diagonal/>
    </border>
    <border>
      <left/>
      <right style="thin">
        <color rgb="FF548135"/>
      </right>
      <top style="thin">
        <color theme="9"/>
      </top>
      <bottom/>
      <diagonal/>
    </border>
    <border>
      <left style="thin">
        <color rgb="FF548135"/>
      </left>
      <right/>
      <top/>
      <bottom/>
      <diagonal/>
    </border>
    <border>
      <left/>
      <right style="thin">
        <color rgb="FF548135"/>
      </right>
      <top/>
      <bottom/>
      <diagonal/>
    </border>
    <border>
      <left style="thin">
        <color rgb="FF2E75B5"/>
      </left>
      <right style="thin">
        <color rgb="FF2E75B5"/>
      </right>
      <top/>
      <bottom style="thin">
        <color rgb="FF2E75B5"/>
      </bottom>
      <diagonal/>
    </border>
    <border>
      <left style="thin">
        <color rgb="FF2E75B5"/>
      </left>
      <right/>
      <top/>
      <bottom style="thin">
        <color rgb="FF2E75B5"/>
      </bottom>
      <diagonal/>
    </border>
    <border>
      <left/>
      <right style="thin">
        <color rgb="FF2E75B5"/>
      </right>
      <top/>
      <bottom style="thin">
        <color rgb="FF2E75B5"/>
      </bottom>
      <diagonal/>
    </border>
    <border>
      <left style="thin">
        <color rgb="FFC55A11"/>
      </left>
      <right style="thin">
        <color rgb="FFC55A11"/>
      </right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rgb="FFC55A11"/>
      </right>
      <top style="thin">
        <color theme="5"/>
      </top>
      <bottom style="thin">
        <color theme="5"/>
      </bottom>
      <diagonal/>
    </border>
    <border>
      <left style="thin">
        <color rgb="FF1E4E79"/>
      </left>
      <right style="thin">
        <color rgb="FF1E4E79"/>
      </right>
      <top style="thin">
        <color rgb="FF1E4E79"/>
      </top>
      <bottom style="thin">
        <color rgb="FF1E4E79"/>
      </bottom>
      <diagonal/>
    </border>
    <border>
      <left style="thin">
        <color rgb="FF385623"/>
      </left>
      <right style="thin">
        <color rgb="FF385623"/>
      </right>
      <top/>
      <bottom/>
      <diagonal/>
    </border>
    <border>
      <left style="thin">
        <color rgb="FF385623"/>
      </left>
      <right/>
      <top/>
      <bottom/>
      <diagonal/>
    </border>
    <border>
      <left/>
      <right style="thin">
        <color rgb="FF1E4E79"/>
      </right>
      <top style="thin">
        <color rgb="FF1E4E79"/>
      </top>
      <bottom/>
      <diagonal/>
    </border>
    <border>
      <left/>
      <right style="thin">
        <color rgb="FF333F4F"/>
      </right>
      <top style="thin">
        <color rgb="FF1E4E79"/>
      </top>
      <bottom/>
      <diagonal/>
    </border>
    <border>
      <left style="thin">
        <color rgb="FF333F4F"/>
      </left>
      <right/>
      <top/>
      <bottom/>
      <diagonal/>
    </border>
    <border>
      <left style="thin">
        <color rgb="FF2E75B5"/>
      </left>
      <right style="thin">
        <color rgb="FF2E75B5"/>
      </right>
      <top/>
      <bottom/>
      <diagonal/>
    </border>
    <border>
      <left/>
      <right style="thin">
        <color rgb="FF2E75B5"/>
      </right>
      <top/>
      <bottom/>
      <diagonal/>
    </border>
    <border>
      <left/>
      <right/>
      <top style="thin">
        <color theme="5"/>
      </top>
      <bottom/>
      <diagonal/>
    </border>
    <border>
      <left/>
      <right style="thin">
        <color rgb="FFC55A11"/>
      </right>
      <top style="thin">
        <color theme="5"/>
      </top>
      <bottom/>
      <diagonal/>
    </border>
    <border>
      <left/>
      <right style="thin">
        <color rgb="FF1E4E79"/>
      </right>
      <top/>
      <bottom/>
      <diagonal/>
    </border>
    <border>
      <left/>
      <right style="thin">
        <color rgb="FF1E4E79"/>
      </right>
      <top/>
      <bottom style="thin">
        <color rgb="FF1E4E79"/>
      </bottom>
      <diagonal/>
    </border>
    <border>
      <left style="thin">
        <color rgb="FF333F4F"/>
      </left>
      <right/>
      <top/>
      <bottom/>
      <diagonal/>
    </border>
    <border>
      <left style="thin">
        <color rgb="FF548135"/>
      </left>
      <right style="thin">
        <color rgb="FF548135"/>
      </right>
      <top/>
      <bottom style="thin">
        <color rgb="FF548135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 style="thin">
        <color rgb="FF385623"/>
      </right>
      <top/>
      <bottom/>
      <diagonal/>
    </border>
    <border>
      <left/>
      <right style="thin">
        <color rgb="FF385623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 style="thin">
        <color rgb="FFC55A11"/>
      </left>
      <right style="thin">
        <color rgb="FFC55A11"/>
      </right>
      <top/>
      <bottom style="thin">
        <color theme="9"/>
      </bottom>
      <diagonal/>
    </border>
    <border>
      <left/>
      <right style="thin">
        <color rgb="FF1E4E79"/>
      </right>
      <top/>
      <bottom/>
      <diagonal/>
    </border>
    <border>
      <left/>
      <right style="thin">
        <color rgb="FF385623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rgb="FFC55A11"/>
      </left>
      <right style="thin">
        <color rgb="FFC55A11"/>
      </right>
      <top style="thin">
        <color theme="5"/>
      </top>
      <bottom/>
      <diagonal/>
    </border>
    <border>
      <left/>
      <right style="thin">
        <color rgb="FFFFD965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0" borderId="5" xfId="0" applyNumberFormat="1" applyFont="1" applyBorder="1"/>
    <xf numFmtId="164" fontId="2" fillId="4" borderId="5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4" fontId="1" fillId="5" borderId="5" xfId="0" applyNumberFormat="1" applyFont="1" applyFill="1" applyBorder="1"/>
    <xf numFmtId="164" fontId="2" fillId="5" borderId="5" xfId="0" applyNumberFormat="1" applyFont="1" applyFill="1" applyBorder="1"/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7" borderId="2" xfId="0" applyFont="1" applyFill="1" applyBorder="1"/>
    <xf numFmtId="0" fontId="3" fillId="7" borderId="2" xfId="0" applyFont="1" applyFill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5" fillId="7" borderId="5" xfId="0" applyFont="1" applyFill="1" applyBorder="1"/>
    <xf numFmtId="0" fontId="5" fillId="7" borderId="5" xfId="0" applyFont="1" applyFill="1" applyBorder="1" applyAlignment="1">
      <alignment horizontal="center"/>
    </xf>
    <xf numFmtId="0" fontId="6" fillId="7" borderId="2" xfId="0" applyFont="1" applyFill="1" applyBorder="1"/>
    <xf numFmtId="0" fontId="5" fillId="7" borderId="18" xfId="0" applyFont="1" applyFill="1" applyBorder="1"/>
    <xf numFmtId="0" fontId="1" fillId="7" borderId="19" xfId="0" applyFont="1" applyFill="1" applyBorder="1"/>
    <xf numFmtId="0" fontId="7" fillId="5" borderId="23" xfId="0" applyFont="1" applyFill="1" applyBorder="1" applyAlignment="1">
      <alignment vertical="center"/>
    </xf>
    <xf numFmtId="0" fontId="8" fillId="0" borderId="0" xfId="0" applyFont="1"/>
    <xf numFmtId="0" fontId="7" fillId="8" borderId="27" xfId="0" applyFont="1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1" fillId="7" borderId="3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1" fillId="7" borderId="35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2" fillId="12" borderId="42" xfId="0" applyFont="1" applyFill="1" applyBorder="1" applyAlignment="1">
      <alignment vertical="center"/>
    </xf>
    <xf numFmtId="0" fontId="1" fillId="7" borderId="43" xfId="0" applyFont="1" applyFill="1" applyBorder="1"/>
    <xf numFmtId="0" fontId="2" fillId="13" borderId="2" xfId="0" applyFont="1" applyFill="1" applyBorder="1" applyAlignment="1">
      <alignment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7" borderId="53" xfId="0" applyNumberFormat="1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vertical="center"/>
    </xf>
    <xf numFmtId="2" fontId="2" fillId="7" borderId="7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164" fontId="1" fillId="7" borderId="7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vertical="center"/>
    </xf>
    <xf numFmtId="165" fontId="1" fillId="7" borderId="2" xfId="0" applyNumberFormat="1" applyFont="1" applyFill="1" applyBorder="1" applyAlignment="1">
      <alignment vertical="center"/>
    </xf>
    <xf numFmtId="0" fontId="1" fillId="7" borderId="118" xfId="0" applyFont="1" applyFill="1" applyBorder="1" applyAlignment="1">
      <alignment vertical="center"/>
    </xf>
    <xf numFmtId="9" fontId="1" fillId="7" borderId="2" xfId="0" applyNumberFormat="1" applyFont="1" applyFill="1" applyBorder="1" applyAlignment="1">
      <alignment vertical="center"/>
    </xf>
    <xf numFmtId="165" fontId="1" fillId="7" borderId="118" xfId="0" applyNumberFormat="1" applyFont="1" applyFill="1" applyBorder="1" applyAlignment="1">
      <alignment vertical="center"/>
    </xf>
    <xf numFmtId="0" fontId="2" fillId="7" borderId="131" xfId="0" applyFont="1" applyFill="1" applyBorder="1" applyAlignment="1">
      <alignment vertical="center"/>
    </xf>
    <xf numFmtId="0" fontId="2" fillId="7" borderId="134" xfId="0" applyFont="1" applyFill="1" applyBorder="1" applyAlignment="1">
      <alignment vertical="center"/>
    </xf>
    <xf numFmtId="0" fontId="2" fillId="7" borderId="137" xfId="0" applyFont="1" applyFill="1" applyBorder="1" applyAlignment="1">
      <alignment vertical="center"/>
    </xf>
    <xf numFmtId="0" fontId="2" fillId="7" borderId="140" xfId="0" applyFont="1" applyFill="1" applyBorder="1" applyAlignment="1">
      <alignment vertical="center"/>
    </xf>
    <xf numFmtId="0" fontId="2" fillId="7" borderId="143" xfId="0" applyFont="1" applyFill="1" applyBorder="1" applyAlignment="1">
      <alignment vertical="center"/>
    </xf>
    <xf numFmtId="0" fontId="2" fillId="7" borderId="144" xfId="0" applyFont="1" applyFill="1" applyBorder="1" applyAlignment="1">
      <alignment vertical="center"/>
    </xf>
    <xf numFmtId="164" fontId="1" fillId="7" borderId="145" xfId="0" applyNumberFormat="1" applyFont="1" applyFill="1" applyBorder="1" applyAlignment="1">
      <alignment vertical="center"/>
    </xf>
    <xf numFmtId="164" fontId="1" fillId="7" borderId="161" xfId="0" applyNumberFormat="1" applyFont="1" applyFill="1" applyBorder="1" applyAlignment="1">
      <alignment horizontal="center" vertical="center"/>
    </xf>
    <xf numFmtId="164" fontId="1" fillId="7" borderId="145" xfId="0" applyNumberFormat="1" applyFont="1" applyFill="1" applyBorder="1" applyAlignment="1">
      <alignment horizontal="center" vertical="center"/>
    </xf>
    <xf numFmtId="0" fontId="1" fillId="7" borderId="174" xfId="0" applyFont="1" applyFill="1" applyBorder="1"/>
    <xf numFmtId="0" fontId="1" fillId="7" borderId="82" xfId="0" applyFont="1" applyFill="1" applyBorder="1"/>
    <xf numFmtId="0" fontId="0" fillId="0" borderId="0" xfId="0" applyFont="1" applyAlignment="1"/>
    <xf numFmtId="0" fontId="3" fillId="2" borderId="82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/>
    <xf numFmtId="0" fontId="2" fillId="7" borderId="62" xfId="0" applyFont="1" applyFill="1" applyBorder="1" applyAlignment="1">
      <alignment vertical="center" wrapText="1"/>
    </xf>
    <xf numFmtId="0" fontId="4" fillId="0" borderId="86" xfId="0" applyFont="1" applyBorder="1"/>
    <xf numFmtId="164" fontId="1" fillId="7" borderId="151" xfId="0" applyNumberFormat="1" applyFont="1" applyFill="1" applyBorder="1" applyAlignment="1">
      <alignment vertical="center"/>
    </xf>
    <xf numFmtId="0" fontId="4" fillId="0" borderId="152" xfId="0" applyFont="1" applyBorder="1"/>
    <xf numFmtId="0" fontId="4" fillId="0" borderId="117" xfId="0" applyFont="1" applyBorder="1"/>
    <xf numFmtId="0" fontId="4" fillId="0" borderId="88" xfId="0" applyFont="1" applyBorder="1"/>
    <xf numFmtId="0" fontId="2" fillId="7" borderId="65" xfId="0" applyFont="1" applyFill="1" applyBorder="1" applyAlignment="1">
      <alignment vertical="center" wrapText="1"/>
    </xf>
    <xf numFmtId="0" fontId="4" fillId="0" borderId="103" xfId="0" applyFont="1" applyBorder="1"/>
    <xf numFmtId="164" fontId="1" fillId="7" borderId="10" xfId="0" applyNumberFormat="1" applyFont="1" applyFill="1" applyBorder="1" applyAlignment="1">
      <alignment vertical="center"/>
    </xf>
    <xf numFmtId="0" fontId="4" fillId="0" borderId="153" xfId="0" applyFont="1" applyBorder="1"/>
    <xf numFmtId="0" fontId="4" fillId="0" borderId="104" xfId="0" applyFont="1" applyBorder="1"/>
    <xf numFmtId="0" fontId="4" fillId="0" borderId="91" xfId="0" applyFont="1" applyBorder="1"/>
    <xf numFmtId="0" fontId="2" fillId="7" borderId="69" xfId="0" applyFont="1" applyFill="1" applyBorder="1" applyAlignment="1">
      <alignment vertical="center" wrapText="1"/>
    </xf>
    <xf numFmtId="0" fontId="4" fillId="0" borderId="105" xfId="0" applyFont="1" applyBorder="1"/>
    <xf numFmtId="164" fontId="1" fillId="7" borderId="101" xfId="0" applyNumberFormat="1" applyFont="1" applyFill="1" applyBorder="1" applyAlignment="1">
      <alignment vertical="center"/>
    </xf>
    <xf numFmtId="0" fontId="4" fillId="0" borderId="122" xfId="0" applyFont="1" applyBorder="1"/>
    <xf numFmtId="0" fontId="4" fillId="0" borderId="106" xfId="0" applyFont="1" applyBorder="1"/>
    <xf numFmtId="0" fontId="4" fillId="0" borderId="129" xfId="0" applyFont="1" applyBorder="1"/>
    <xf numFmtId="9" fontId="1" fillId="7" borderId="58" xfId="0" applyNumberFormat="1" applyFont="1" applyFill="1" applyBorder="1" applyAlignment="1">
      <alignment vertical="center"/>
    </xf>
    <xf numFmtId="0" fontId="4" fillId="0" borderId="82" xfId="0" applyFont="1" applyBorder="1"/>
    <xf numFmtId="0" fontId="2" fillId="7" borderId="69" xfId="0" applyFont="1" applyFill="1" applyBorder="1" applyAlignment="1">
      <alignment vertical="center"/>
    </xf>
    <xf numFmtId="164" fontId="1" fillId="7" borderId="96" xfId="0" applyNumberFormat="1" applyFont="1" applyFill="1" applyBorder="1" applyAlignment="1">
      <alignment horizontal="center" vertical="center"/>
    </xf>
    <xf numFmtId="0" fontId="4" fillId="0" borderId="97" xfId="0" applyFont="1" applyBorder="1"/>
    <xf numFmtId="0" fontId="4" fillId="0" borderId="80" xfId="0" applyFont="1" applyBorder="1"/>
    <xf numFmtId="0" fontId="4" fillId="0" borderId="81" xfId="0" applyFont="1" applyBorder="1"/>
    <xf numFmtId="164" fontId="1" fillId="7" borderId="58" xfId="0" applyNumberFormat="1" applyFont="1" applyFill="1" applyBorder="1" applyAlignment="1">
      <alignment vertical="center"/>
    </xf>
    <xf numFmtId="9" fontId="1" fillId="7" borderId="123" xfId="0" applyNumberFormat="1" applyFont="1" applyFill="1" applyBorder="1" applyAlignment="1">
      <alignment vertical="center"/>
    </xf>
    <xf numFmtId="0" fontId="4" fillId="0" borderId="130" xfId="0" applyFont="1" applyBorder="1"/>
    <xf numFmtId="164" fontId="1" fillId="7" borderId="7" xfId="0" applyNumberFormat="1" applyFont="1" applyFill="1" applyBorder="1" applyAlignment="1">
      <alignment horizontal="center" vertical="center"/>
    </xf>
    <xf numFmtId="0" fontId="4" fillId="0" borderId="9" xfId="0" applyFont="1" applyBorder="1"/>
    <xf numFmtId="164" fontId="1" fillId="7" borderId="100" xfId="0" applyNumberFormat="1" applyFont="1" applyFill="1" applyBorder="1" applyAlignment="1">
      <alignment vertical="center"/>
    </xf>
    <xf numFmtId="0" fontId="4" fillId="0" borderId="67" xfId="0" applyFont="1" applyBorder="1"/>
    <xf numFmtId="164" fontId="1" fillId="7" borderId="39" xfId="0" applyNumberFormat="1" applyFont="1" applyFill="1" applyBorder="1" applyAlignment="1">
      <alignment horizontal="center" vertical="center"/>
    </xf>
    <xf numFmtId="0" fontId="4" fillId="0" borderId="41" xfId="0" applyFont="1" applyBorder="1"/>
    <xf numFmtId="164" fontId="1" fillId="7" borderId="60" xfId="0" applyNumberFormat="1" applyFont="1" applyFill="1" applyBorder="1" applyAlignment="1">
      <alignment vertical="center"/>
    </xf>
    <xf numFmtId="0" fontId="4" fillId="0" borderId="61" xfId="0" applyFont="1" applyBorder="1"/>
    <xf numFmtId="0" fontId="4" fillId="0" borderId="84" xfId="0" applyFont="1" applyBorder="1"/>
    <xf numFmtId="0" fontId="4" fillId="0" borderId="85" xfId="0" applyFont="1" applyBorder="1"/>
    <xf numFmtId="0" fontId="2" fillId="7" borderId="62" xfId="0" applyFont="1" applyFill="1" applyBorder="1" applyAlignment="1">
      <alignment vertical="center"/>
    </xf>
    <xf numFmtId="164" fontId="1" fillId="7" borderId="63" xfId="0" applyNumberFormat="1" applyFont="1" applyFill="1" applyBorder="1" applyAlignment="1">
      <alignment vertical="center"/>
    </xf>
    <xf numFmtId="0" fontId="4" fillId="0" borderId="64" xfId="0" applyFont="1" applyBorder="1"/>
    <xf numFmtId="0" fontId="4" fillId="0" borderId="127" xfId="0" applyFont="1" applyBorder="1"/>
    <xf numFmtId="0" fontId="4" fillId="0" borderId="128" xfId="0" applyFont="1" applyBorder="1"/>
    <xf numFmtId="0" fontId="2" fillId="7" borderId="99" xfId="0" applyFont="1" applyFill="1" applyBorder="1" applyAlignment="1">
      <alignment vertical="center"/>
    </xf>
    <xf numFmtId="164" fontId="1" fillId="7" borderId="141" xfId="0" applyNumberFormat="1" applyFont="1" applyFill="1" applyBorder="1" applyAlignment="1">
      <alignment horizontal="center" vertical="center"/>
    </xf>
    <xf numFmtId="0" fontId="4" fillId="0" borderId="142" xfId="0" applyFont="1" applyBorder="1"/>
    <xf numFmtId="0" fontId="2" fillId="7" borderId="59" xfId="0" applyFont="1" applyFill="1" applyBorder="1" applyAlignment="1">
      <alignment vertical="center"/>
    </xf>
    <xf numFmtId="0" fontId="4" fillId="0" borderId="83" xfId="0" applyFont="1" applyBorder="1"/>
    <xf numFmtId="164" fontId="1" fillId="7" borderId="132" xfId="0" applyNumberFormat="1" applyFont="1" applyFill="1" applyBorder="1" applyAlignment="1">
      <alignment vertical="center"/>
    </xf>
    <xf numFmtId="0" fontId="4" fillId="0" borderId="133" xfId="0" applyFont="1" applyBorder="1"/>
    <xf numFmtId="164" fontId="1" fillId="7" borderId="138" xfId="0" applyNumberFormat="1" applyFont="1" applyFill="1" applyBorder="1" applyAlignment="1">
      <alignment horizontal="center" vertical="center"/>
    </xf>
    <xf numFmtId="0" fontId="4" fillId="0" borderId="139" xfId="0" applyFont="1" applyBorder="1"/>
    <xf numFmtId="164" fontId="1" fillId="7" borderId="56" xfId="0" applyNumberFormat="1" applyFont="1" applyFill="1" applyBorder="1" applyAlignment="1">
      <alignment horizontal="center" vertical="center"/>
    </xf>
    <xf numFmtId="0" fontId="4" fillId="0" borderId="57" xfId="0" applyFont="1" applyBorder="1"/>
    <xf numFmtId="164" fontId="1" fillId="7" borderId="135" xfId="0" applyNumberFormat="1" applyFont="1" applyFill="1" applyBorder="1" applyAlignment="1">
      <alignment vertical="center"/>
    </xf>
    <xf numFmtId="0" fontId="4" fillId="0" borderId="136" xfId="0" applyFont="1" applyBorder="1"/>
    <xf numFmtId="0" fontId="2" fillId="7" borderId="121" xfId="0" applyFont="1" applyFill="1" applyBorder="1" applyAlignment="1">
      <alignment vertical="center"/>
    </xf>
    <xf numFmtId="0" fontId="4" fillId="0" borderId="156" xfId="0" applyFont="1" applyBorder="1"/>
    <xf numFmtId="164" fontId="1" fillId="7" borderId="56" xfId="0" applyNumberFormat="1" applyFont="1" applyFill="1" applyBorder="1" applyAlignment="1">
      <alignment vertical="center"/>
    </xf>
    <xf numFmtId="0" fontId="2" fillId="7" borderId="149" xfId="0" applyFont="1" applyFill="1" applyBorder="1" applyAlignment="1">
      <alignment vertical="center"/>
    </xf>
    <xf numFmtId="0" fontId="4" fillId="0" borderId="150" xfId="0" applyFont="1" applyBorder="1"/>
    <xf numFmtId="164" fontId="1" fillId="7" borderId="100" xfId="0" applyNumberFormat="1" applyFont="1" applyFill="1" applyBorder="1" applyAlignment="1">
      <alignment horizontal="center" vertical="center"/>
    </xf>
    <xf numFmtId="0" fontId="1" fillId="7" borderId="99" xfId="0" applyFont="1" applyFill="1" applyBorder="1" applyAlignment="1">
      <alignment horizontal="center" vertical="center" wrapText="1"/>
    </xf>
    <xf numFmtId="0" fontId="1" fillId="7" borderId="69" xfId="0" applyFont="1" applyFill="1" applyBorder="1" applyAlignment="1">
      <alignment horizontal="center" vertical="center" wrapText="1"/>
    </xf>
    <xf numFmtId="164" fontId="1" fillId="7" borderId="101" xfId="0" applyNumberFormat="1" applyFont="1" applyFill="1" applyBorder="1" applyAlignment="1">
      <alignment horizontal="center" vertical="center"/>
    </xf>
    <xf numFmtId="0" fontId="4" fillId="0" borderId="102" xfId="0" applyFont="1" applyBorder="1"/>
    <xf numFmtId="0" fontId="4" fillId="0" borderId="107" xfId="0" applyFont="1" applyBorder="1"/>
    <xf numFmtId="0" fontId="1" fillId="7" borderId="170" xfId="0" applyFont="1" applyFill="1" applyBorder="1" applyAlignment="1">
      <alignment horizontal="center" vertical="center"/>
    </xf>
    <xf numFmtId="0" fontId="4" fillId="0" borderId="163" xfId="0" applyFont="1" applyBorder="1"/>
    <xf numFmtId="164" fontId="1" fillId="7" borderId="171" xfId="0" applyNumberFormat="1" applyFont="1" applyFill="1" applyBorder="1" applyAlignment="1">
      <alignment horizontal="center" vertical="center"/>
    </xf>
    <xf numFmtId="0" fontId="4" fillId="0" borderId="172" xfId="0" applyFont="1" applyBorder="1"/>
    <xf numFmtId="0" fontId="4" fillId="0" borderId="164" xfId="0" applyFont="1" applyBorder="1"/>
    <xf numFmtId="0" fontId="4" fillId="0" borderId="165" xfId="0" applyFont="1" applyBorder="1"/>
    <xf numFmtId="164" fontId="1" fillId="7" borderId="160" xfId="0" applyNumberFormat="1" applyFont="1" applyFill="1" applyBorder="1" applyAlignment="1">
      <alignment horizontal="center" vertical="center"/>
    </xf>
    <xf numFmtId="0" fontId="4" fillId="0" borderId="166" xfId="0" applyFont="1" applyBorder="1"/>
    <xf numFmtId="0" fontId="1" fillId="7" borderId="149" xfId="0" applyFont="1" applyFill="1" applyBorder="1" applyAlignment="1">
      <alignment horizontal="center" vertical="center"/>
    </xf>
    <xf numFmtId="164" fontId="1" fillId="7" borderId="10" xfId="0" applyNumberFormat="1" applyFont="1" applyFill="1" applyBorder="1" applyAlignment="1">
      <alignment horizontal="center" vertical="center"/>
    </xf>
    <xf numFmtId="0" fontId="1" fillId="7" borderId="173" xfId="0" applyFont="1" applyFill="1" applyBorder="1" applyAlignment="1">
      <alignment horizontal="center" vertical="center" wrapText="1"/>
    </xf>
    <xf numFmtId="164" fontId="1" fillId="7" borderId="63" xfId="0" applyNumberFormat="1" applyFont="1" applyFill="1" applyBorder="1" applyAlignment="1">
      <alignment horizontal="center" vertical="center"/>
    </xf>
    <xf numFmtId="0" fontId="4" fillId="0" borderId="87" xfId="0" applyFont="1" applyBorder="1"/>
    <xf numFmtId="0" fontId="1" fillId="7" borderId="65" xfId="0" applyFont="1" applyFill="1" applyBorder="1" applyAlignment="1">
      <alignment horizontal="center" vertical="center"/>
    </xf>
    <xf numFmtId="0" fontId="4" fillId="0" borderId="89" xfId="0" applyFont="1" applyBorder="1"/>
    <xf numFmtId="0" fontId="4" fillId="0" borderId="15" xfId="0" applyFont="1" applyBorder="1"/>
    <xf numFmtId="0" fontId="4" fillId="0" borderId="168" xfId="0" applyFont="1" applyBorder="1"/>
    <xf numFmtId="0" fontId="1" fillId="7" borderId="162" xfId="0" applyFont="1" applyFill="1" applyBorder="1" applyAlignment="1">
      <alignment horizontal="center" vertical="center"/>
    </xf>
    <xf numFmtId="0" fontId="4" fillId="0" borderId="169" xfId="0" applyFont="1" applyBorder="1"/>
    <xf numFmtId="0" fontId="4" fillId="0" borderId="12" xfId="0" applyFont="1" applyBorder="1"/>
    <xf numFmtId="0" fontId="4" fillId="0" borderId="17" xfId="0" applyFont="1" applyBorder="1"/>
    <xf numFmtId="0" fontId="1" fillId="7" borderId="157" xfId="0" applyFont="1" applyFill="1" applyBorder="1" applyAlignment="1">
      <alignment horizontal="center" vertical="center"/>
    </xf>
    <xf numFmtId="164" fontId="1" fillId="7" borderId="158" xfId="0" applyNumberFormat="1" applyFont="1" applyFill="1" applyBorder="1" applyAlignment="1">
      <alignment horizontal="center" vertical="center"/>
    </xf>
    <xf numFmtId="0" fontId="4" fillId="0" borderId="159" xfId="0" applyFont="1" applyBorder="1"/>
    <xf numFmtId="0" fontId="1" fillId="7" borderId="59" xfId="0" applyFont="1" applyFill="1" applyBorder="1" applyAlignment="1">
      <alignment horizontal="center" vertical="center"/>
    </xf>
    <xf numFmtId="164" fontId="1" fillId="7" borderId="60" xfId="0" applyNumberFormat="1" applyFont="1" applyFill="1" applyBorder="1" applyAlignment="1">
      <alignment horizontal="center" vertical="center"/>
    </xf>
    <xf numFmtId="0" fontId="1" fillId="7" borderId="98" xfId="0" applyFont="1" applyFill="1" applyBorder="1" applyAlignment="1">
      <alignment horizontal="center" vertical="center"/>
    </xf>
    <xf numFmtId="0" fontId="4" fillId="0" borderId="167" xfId="0" applyFont="1" applyBorder="1"/>
    <xf numFmtId="2" fontId="2" fillId="7" borderId="66" xfId="0" applyNumberFormat="1" applyFont="1" applyFill="1" applyBorder="1" applyAlignment="1">
      <alignment horizontal="center" vertical="center"/>
    </xf>
    <xf numFmtId="0" fontId="4" fillId="0" borderId="90" xfId="0" applyFont="1" applyBorder="1"/>
    <xf numFmtId="0" fontId="1" fillId="7" borderId="68" xfId="0" applyFont="1" applyFill="1" applyBorder="1" applyAlignment="1">
      <alignment vertical="center"/>
    </xf>
    <xf numFmtId="0" fontId="4" fillId="0" borderId="92" xfId="0" applyFont="1" applyBorder="1"/>
    <xf numFmtId="0" fontId="4" fillId="0" borderId="93" xfId="0" applyFont="1" applyBorder="1"/>
    <xf numFmtId="2" fontId="2" fillId="7" borderId="70" xfId="0" applyNumberFormat="1" applyFont="1" applyFill="1" applyBorder="1" applyAlignment="1">
      <alignment horizontal="center" vertical="center"/>
    </xf>
    <xf numFmtId="0" fontId="4" fillId="0" borderId="71" xfId="0" applyFont="1" applyBorder="1"/>
    <xf numFmtId="0" fontId="4" fillId="0" borderId="94" xfId="0" applyFont="1" applyBorder="1"/>
    <xf numFmtId="0" fontId="1" fillId="7" borderId="58" xfId="0" applyFont="1" applyFill="1" applyBorder="1" applyAlignment="1">
      <alignment vertical="center"/>
    </xf>
    <xf numFmtId="0" fontId="2" fillId="7" borderId="47" xfId="0" applyFont="1" applyFill="1" applyBorder="1" applyAlignment="1">
      <alignment vertical="center"/>
    </xf>
    <xf numFmtId="0" fontId="4" fillId="0" borderId="72" xfId="0" applyFont="1" applyBorder="1"/>
    <xf numFmtId="164" fontId="1" fillId="7" borderId="48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73" xfId="0" applyFont="1" applyBorder="1"/>
    <xf numFmtId="0" fontId="4" fillId="0" borderId="74" xfId="0" applyFont="1" applyBorder="1"/>
    <xf numFmtId="0" fontId="2" fillId="7" borderId="108" xfId="0" applyFont="1" applyFill="1" applyBorder="1" applyAlignment="1">
      <alignment vertical="center"/>
    </xf>
    <xf numFmtId="0" fontId="4" fillId="0" borderId="113" xfId="0" applyFont="1" applyBorder="1"/>
    <xf numFmtId="0" fontId="2" fillId="7" borderId="109" xfId="0" applyFont="1" applyFill="1" applyBorder="1" applyAlignment="1">
      <alignment vertical="center"/>
    </xf>
    <xf numFmtId="0" fontId="4" fillId="0" borderId="114" xfId="0" applyFont="1" applyBorder="1"/>
    <xf numFmtId="0" fontId="4" fillId="0" borderId="115" xfId="0" applyFont="1" applyBorder="1"/>
    <xf numFmtId="0" fontId="4" fillId="0" borderId="116" xfId="0" applyFont="1" applyBorder="1"/>
    <xf numFmtId="164" fontId="1" fillId="7" borderId="120" xfId="0" applyNumberFormat="1" applyFont="1" applyFill="1" applyBorder="1" applyAlignment="1">
      <alignment horizontal="center" vertical="center"/>
    </xf>
    <xf numFmtId="0" fontId="4" fillId="0" borderId="125" xfId="0" applyFont="1" applyBorder="1"/>
    <xf numFmtId="0" fontId="4" fillId="0" borderId="126" xfId="0" applyFont="1" applyBorder="1"/>
    <xf numFmtId="0" fontId="2" fillId="7" borderId="119" xfId="0" applyFont="1" applyFill="1" applyBorder="1" applyAlignment="1">
      <alignment vertical="center"/>
    </xf>
    <xf numFmtId="0" fontId="4" fillId="0" borderId="124" xfId="0" applyFont="1" applyBorder="1"/>
    <xf numFmtId="0" fontId="2" fillId="7" borderId="146" xfId="0" applyFont="1" applyFill="1" applyBorder="1" applyAlignment="1">
      <alignment vertical="center"/>
    </xf>
    <xf numFmtId="0" fontId="4" fillId="0" borderId="154" xfId="0" applyFont="1" applyBorder="1"/>
    <xf numFmtId="0" fontId="4" fillId="0" borderId="147" xfId="0" applyFont="1" applyBorder="1"/>
    <xf numFmtId="0" fontId="4" fillId="0" borderId="76" xfId="0" applyFont="1" applyBorder="1"/>
    <xf numFmtId="0" fontId="4" fillId="0" borderId="77" xfId="0" applyFont="1" applyBorder="1"/>
    <xf numFmtId="164" fontId="1" fillId="7" borderId="148" xfId="0" applyNumberFormat="1" applyFont="1" applyFill="1" applyBorder="1" applyAlignment="1">
      <alignment vertical="center"/>
    </xf>
    <xf numFmtId="0" fontId="4" fillId="0" borderId="155" xfId="0" applyFont="1" applyBorder="1"/>
    <xf numFmtId="2" fontId="2" fillId="7" borderId="63" xfId="0" applyNumberFormat="1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vertical="center"/>
    </xf>
    <xf numFmtId="0" fontId="7" fillId="11" borderId="36" xfId="0" applyFont="1" applyFill="1" applyBorder="1" applyAlignment="1">
      <alignment horizontal="center" vertical="center"/>
    </xf>
    <xf numFmtId="0" fontId="4" fillId="0" borderId="37" xfId="0" applyFont="1" applyBorder="1"/>
    <xf numFmtId="0" fontId="4" fillId="0" borderId="38" xfId="0" applyFont="1" applyBorder="1"/>
    <xf numFmtId="0" fontId="9" fillId="12" borderId="39" xfId="0" applyFont="1" applyFill="1" applyBorder="1" applyAlignment="1">
      <alignment horizontal="center" vertical="center"/>
    </xf>
    <xf numFmtId="0" fontId="4" fillId="0" borderId="40" xfId="0" applyFont="1" applyBorder="1"/>
    <xf numFmtId="0" fontId="7" fillId="13" borderId="44" xfId="0" applyFont="1" applyFill="1" applyBorder="1" applyAlignment="1">
      <alignment horizontal="center" vertical="center"/>
    </xf>
    <xf numFmtId="0" fontId="4" fillId="0" borderId="45" xfId="0" applyFont="1" applyBorder="1"/>
    <xf numFmtId="0" fontId="4" fillId="0" borderId="46" xfId="0" applyFont="1" applyBorder="1"/>
    <xf numFmtId="2" fontId="2" fillId="7" borderId="48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vertical="center"/>
    </xf>
    <xf numFmtId="0" fontId="4" fillId="0" borderId="75" xfId="0" applyFont="1" applyBorder="1"/>
    <xf numFmtId="2" fontId="2" fillId="7" borderId="51" xfId="0" applyNumberFormat="1" applyFont="1" applyFill="1" applyBorder="1" applyAlignment="1">
      <alignment horizontal="center" vertical="center"/>
    </xf>
    <xf numFmtId="0" fontId="4" fillId="0" borderId="52" xfId="0" applyFont="1" applyBorder="1"/>
    <xf numFmtId="0" fontId="2" fillId="7" borderId="55" xfId="0" applyFont="1" applyFill="1" applyBorder="1" applyAlignment="1">
      <alignment vertical="center"/>
    </xf>
    <xf numFmtId="0" fontId="4" fillId="0" borderId="79" xfId="0" applyFont="1" applyBorder="1"/>
    <xf numFmtId="2" fontId="2" fillId="7" borderId="56" xfId="0" applyNumberFormat="1" applyFont="1" applyFill="1" applyBorder="1" applyAlignment="1">
      <alignment horizontal="center" vertical="center"/>
    </xf>
    <xf numFmtId="164" fontId="1" fillId="7" borderId="51" xfId="0" applyNumberFormat="1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vertical="center"/>
    </xf>
    <xf numFmtId="0" fontId="2" fillId="7" borderId="7" xfId="0" applyFont="1" applyFill="1" applyBorder="1" applyAlignment="1">
      <alignment horizontal="left"/>
    </xf>
    <xf numFmtId="0" fontId="4" fillId="0" borderId="8" xfId="0" applyFont="1" applyBorder="1"/>
    <xf numFmtId="0" fontId="1" fillId="7" borderId="10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4" fillId="0" borderId="13" xfId="0" applyFont="1" applyBorder="1"/>
    <xf numFmtId="0" fontId="0" fillId="0" borderId="0" xfId="0" applyFont="1" applyAlignment="1"/>
    <xf numFmtId="0" fontId="4" fillId="0" borderId="14" xfId="0" applyFont="1" applyBorder="1"/>
    <xf numFmtId="0" fontId="4" fillId="0" borderId="16" xfId="0" applyFont="1" applyBorder="1"/>
    <xf numFmtId="0" fontId="5" fillId="7" borderId="3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 vertical="center"/>
    </xf>
    <xf numFmtId="0" fontId="4" fillId="0" borderId="21" xfId="0" applyFont="1" applyBorder="1"/>
    <xf numFmtId="0" fontId="4" fillId="0" borderId="22" xfId="0" applyFont="1" applyBorder="1"/>
    <xf numFmtId="0" fontId="7" fillId="8" borderId="24" xfId="0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26" xfId="0" applyFont="1" applyBorder="1"/>
    <xf numFmtId="0" fontId="7" fillId="9" borderId="28" xfId="0" applyFont="1" applyFill="1" applyBorder="1" applyAlignment="1">
      <alignment horizontal="center" vertical="center"/>
    </xf>
    <xf numFmtId="0" fontId="4" fillId="0" borderId="29" xfId="0" applyFont="1" applyBorder="1"/>
    <xf numFmtId="0" fontId="4" fillId="0" borderId="30" xfId="0" applyFont="1" applyBorder="1"/>
    <xf numFmtId="0" fontId="7" fillId="10" borderId="32" xfId="0" applyFont="1" applyFill="1" applyBorder="1" applyAlignment="1">
      <alignment horizontal="center" vertical="center"/>
    </xf>
    <xf numFmtId="0" fontId="4" fillId="0" borderId="33" xfId="0" applyFont="1" applyBorder="1"/>
    <xf numFmtId="0" fontId="4" fillId="0" borderId="34" xfId="0" applyFont="1" applyBorder="1"/>
    <xf numFmtId="0" fontId="4" fillId="0" borderId="110" xfId="0" applyFont="1" applyBorder="1"/>
    <xf numFmtId="2" fontId="2" fillId="7" borderId="60" xfId="0" applyNumberFormat="1" applyFont="1" applyFill="1" applyBorder="1" applyAlignment="1">
      <alignment horizontal="center" vertical="center"/>
    </xf>
    <xf numFmtId="0" fontId="2" fillId="7" borderId="111" xfId="0" applyFont="1" applyFill="1" applyBorder="1" applyAlignment="1">
      <alignment vertical="center"/>
    </xf>
    <xf numFmtId="0" fontId="4" fillId="0" borderId="112" xfId="0" applyFont="1" applyBorder="1"/>
    <xf numFmtId="0" fontId="2" fillId="7" borderId="9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9525</xdr:rowOff>
    </xdr:from>
    <xdr:ext cx="17602200" cy="2457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</xdr:row>
      <xdr:rowOff>0</xdr:rowOff>
    </xdr:from>
    <xdr:ext cx="2124075" cy="163830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654843</xdr:colOff>
      <xdr:row>0</xdr:row>
      <xdr:rowOff>35719</xdr:rowOff>
    </xdr:from>
    <xdr:ext cx="2528887" cy="1595437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36281" y="35719"/>
          <a:ext cx="2528887" cy="159543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161925</xdr:rowOff>
    </xdr:from>
    <xdr:ext cx="1943100" cy="8001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314325</xdr:colOff>
      <xdr:row>0</xdr:row>
      <xdr:rowOff>0</xdr:rowOff>
    </xdr:from>
    <xdr:ext cx="3857625" cy="2952750"/>
    <xdr:pic>
      <xdr:nvPicPr>
        <xdr:cNvPr id="3" name="image3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A1000"/>
  <sheetViews>
    <sheetView tabSelected="1" topLeftCell="A125" zoomScale="80" zoomScaleNormal="80" workbookViewId="0">
      <selection activeCell="A183" sqref="A183:XFD183"/>
    </sheetView>
  </sheetViews>
  <sheetFormatPr baseColWidth="10" defaultColWidth="14.42578125" defaultRowHeight="15" customHeight="1" x14ac:dyDescent="0.25"/>
  <cols>
    <col min="1" max="1" width="13.42578125" customWidth="1"/>
    <col min="2" max="2" width="13.85546875" customWidth="1"/>
    <col min="3" max="3" width="13.7109375" customWidth="1"/>
    <col min="4" max="4" width="17.140625" customWidth="1"/>
    <col min="5" max="5" width="11.28515625" customWidth="1"/>
    <col min="6" max="6" width="17.140625" customWidth="1"/>
    <col min="7" max="7" width="11.28515625" customWidth="1"/>
    <col min="8" max="8" width="17.140625" customWidth="1"/>
    <col min="9" max="9" width="11.28515625" customWidth="1"/>
    <col min="10" max="10" width="17.140625" customWidth="1"/>
    <col min="11" max="11" width="14.28515625" customWidth="1"/>
    <col min="12" max="12" width="17.140625" customWidth="1"/>
    <col min="13" max="13" width="11.28515625" customWidth="1"/>
    <col min="14" max="14" width="17.140625" customWidth="1"/>
    <col min="15" max="15" width="11.28515625" customWidth="1"/>
    <col min="16" max="16" width="17.140625" customWidth="1"/>
    <col min="17" max="17" width="11.28515625" customWidth="1"/>
    <col min="18" max="18" width="17.140625" customWidth="1"/>
    <col min="19" max="19" width="12.28515625" customWidth="1"/>
    <col min="20" max="20" width="12.28515625" style="65" customWidth="1"/>
    <col min="21" max="21" width="11.42578125" customWidth="1"/>
    <col min="22" max="27" width="10.7109375" customWidth="1"/>
  </cols>
  <sheetData>
    <row r="1" spans="1:27" x14ac:dyDescent="0.25">
      <c r="A1" s="1"/>
      <c r="B1" s="1"/>
      <c r="C1" s="1"/>
      <c r="D1" s="2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5">
      <c r="A2" s="1"/>
      <c r="B2" s="1"/>
      <c r="C2" s="1"/>
      <c r="D2" s="2"/>
      <c r="E2" s="1"/>
      <c r="F2" s="1"/>
      <c r="G2" s="1"/>
      <c r="H2" s="1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2"/>
      <c r="E3" s="1"/>
      <c r="F3" s="1"/>
      <c r="G3" s="1"/>
      <c r="H3" s="1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5">
      <c r="A4" s="1"/>
      <c r="B4" s="1"/>
      <c r="C4" s="1"/>
      <c r="D4" s="2"/>
      <c r="E4" s="1"/>
      <c r="F4" s="1"/>
      <c r="G4" s="1"/>
      <c r="H4" s="1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1"/>
      <c r="C5" s="1"/>
      <c r="D5" s="2"/>
      <c r="E5" s="1"/>
      <c r="F5" s="1"/>
      <c r="G5" s="1"/>
      <c r="H5" s="1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5">
      <c r="A6" s="1"/>
      <c r="B6" s="1"/>
      <c r="C6" s="1"/>
      <c r="D6" s="2"/>
      <c r="E6" s="1"/>
      <c r="F6" s="1"/>
      <c r="G6" s="1"/>
      <c r="H6" s="1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1"/>
      <c r="C7" s="1"/>
      <c r="D7" s="2"/>
      <c r="E7" s="1"/>
      <c r="F7" s="1"/>
      <c r="G7" s="1"/>
      <c r="H7" s="1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1"/>
      <c r="C8" s="1"/>
      <c r="D8" s="2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1"/>
      <c r="B9" s="1"/>
      <c r="C9" s="1"/>
      <c r="D9" s="2"/>
      <c r="E9" s="1"/>
      <c r="F9" s="1"/>
      <c r="G9" s="1"/>
      <c r="H9" s="1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5">
      <c r="A10" s="1"/>
      <c r="B10" s="1"/>
      <c r="C10" s="1"/>
      <c r="D10" s="2"/>
      <c r="E10" s="1"/>
      <c r="F10" s="1"/>
      <c r="G10" s="1"/>
      <c r="H10" s="1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"/>
      <c r="B11" s="1"/>
      <c r="C11" s="1"/>
      <c r="D11" s="2"/>
      <c r="E11" s="1"/>
      <c r="F11" s="1"/>
      <c r="G11" s="1"/>
      <c r="H11" s="1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5">
      <c r="A12" s="1"/>
      <c r="B12" s="1"/>
      <c r="C12" s="1"/>
      <c r="D12" s="2"/>
      <c r="E12" s="1"/>
      <c r="F12" s="1"/>
      <c r="G12" s="1"/>
      <c r="H12" s="1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5">
      <c r="A13" s="1"/>
      <c r="B13" s="1"/>
      <c r="C13" s="1"/>
      <c r="D13" s="2"/>
      <c r="E13" s="1"/>
      <c r="F13" s="1"/>
      <c r="G13" s="1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5">
      <c r="A14" s="1"/>
      <c r="B14" s="1"/>
      <c r="C14" s="1"/>
      <c r="D14" s="2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5">
      <c r="A15" s="1"/>
      <c r="B15" s="1"/>
      <c r="C15" s="1"/>
      <c r="D15" s="2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5">
      <c r="A16" s="1"/>
      <c r="B16" s="1"/>
      <c r="C16" s="1"/>
      <c r="D16" s="2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2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2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2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2"/>
      <c r="E20" s="1"/>
      <c r="F20" s="1"/>
      <c r="G20" s="1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1"/>
      <c r="C21" s="1"/>
      <c r="D21" s="2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1"/>
      <c r="C22" s="1"/>
      <c r="D22" s="2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1"/>
      <c r="C23" s="1"/>
      <c r="D23" s="2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"/>
      <c r="C24" s="1"/>
      <c r="D24" s="2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3" t="s">
        <v>0</v>
      </c>
      <c r="B25" s="3"/>
      <c r="C25" s="3"/>
      <c r="D25" s="4"/>
      <c r="E25" s="3"/>
      <c r="F25" s="3"/>
      <c r="G25" s="3"/>
      <c r="H25" s="3"/>
      <c r="I25" s="5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25">
      <c r="A26" s="7"/>
      <c r="B26" s="7"/>
      <c r="C26" s="7"/>
      <c r="D26" s="8"/>
      <c r="E26" s="68" t="s">
        <v>1</v>
      </c>
      <c r="F26" s="69"/>
      <c r="G26" s="68" t="s">
        <v>2</v>
      </c>
      <c r="H26" s="69"/>
      <c r="I26" s="68" t="s">
        <v>3</v>
      </c>
      <c r="J26" s="69"/>
      <c r="K26" s="68" t="s">
        <v>4</v>
      </c>
      <c r="L26" s="69"/>
      <c r="M26" s="68" t="s">
        <v>5</v>
      </c>
      <c r="N26" s="69"/>
      <c r="O26" s="68" t="s">
        <v>6</v>
      </c>
      <c r="P26" s="69"/>
      <c r="Q26" s="68" t="s">
        <v>7</v>
      </c>
      <c r="R26" s="69"/>
      <c r="S26" s="8"/>
      <c r="T26" s="66"/>
      <c r="U26" s="3"/>
      <c r="V26" s="3"/>
      <c r="W26" s="3"/>
      <c r="X26" s="3"/>
      <c r="Y26" s="3"/>
      <c r="Z26" s="3"/>
      <c r="AA26" s="3"/>
    </row>
    <row r="27" spans="1:27" ht="15.75" customHeight="1" x14ac:dyDescent="0.25">
      <c r="A27" s="9" t="s">
        <v>8</v>
      </c>
      <c r="B27" s="9" t="s">
        <v>9</v>
      </c>
      <c r="C27" s="9" t="s">
        <v>10</v>
      </c>
      <c r="D27" s="9" t="s">
        <v>11</v>
      </c>
      <c r="E27" s="9" t="s">
        <v>12</v>
      </c>
      <c r="F27" s="9" t="s">
        <v>13</v>
      </c>
      <c r="G27" s="9" t="s">
        <v>12</v>
      </c>
      <c r="H27" s="9" t="s">
        <v>13</v>
      </c>
      <c r="I27" s="9" t="s">
        <v>12</v>
      </c>
      <c r="J27" s="9" t="s">
        <v>13</v>
      </c>
      <c r="K27" s="9" t="s">
        <v>12</v>
      </c>
      <c r="L27" s="9" t="s">
        <v>13</v>
      </c>
      <c r="M27" s="9" t="s">
        <v>12</v>
      </c>
      <c r="N27" s="9" t="s">
        <v>13</v>
      </c>
      <c r="O27" s="9" t="s">
        <v>12</v>
      </c>
      <c r="P27" s="9" t="s">
        <v>13</v>
      </c>
      <c r="Q27" s="9" t="s">
        <v>12</v>
      </c>
      <c r="R27" s="9" t="s">
        <v>13</v>
      </c>
      <c r="S27" s="9" t="s">
        <v>14</v>
      </c>
      <c r="T27" s="66"/>
      <c r="U27" s="3"/>
      <c r="V27" s="3"/>
      <c r="W27" s="3"/>
      <c r="X27" s="3"/>
      <c r="Y27" s="3"/>
      <c r="Z27" s="3"/>
      <c r="AA27" s="3"/>
    </row>
    <row r="28" spans="1:27" ht="15.75" customHeight="1" x14ac:dyDescent="0.25">
      <c r="A28" s="10">
        <v>1</v>
      </c>
      <c r="B28" s="10">
        <v>10</v>
      </c>
      <c r="C28" s="10">
        <v>29.35</v>
      </c>
      <c r="D28" s="10">
        <v>293.39299999999997</v>
      </c>
      <c r="E28" s="11">
        <f t="shared" ref="E28:E194" si="0">I28*0.9</f>
        <v>1161</v>
      </c>
      <c r="F28" s="11">
        <f t="shared" ref="F28:F194" si="1">D28*E28</f>
        <v>340629.27299999999</v>
      </c>
      <c r="G28" s="11">
        <f t="shared" ref="G28:G194" si="2">I28*0.95</f>
        <v>1225.5</v>
      </c>
      <c r="H28" s="11">
        <f t="shared" ref="H28:H194" si="3">D28*G28</f>
        <v>359553.12149999995</v>
      </c>
      <c r="I28" s="12">
        <v>1290</v>
      </c>
      <c r="J28" s="11">
        <f t="shared" ref="J28:J194" si="4">D28*I28</f>
        <v>378476.97</v>
      </c>
      <c r="K28" s="11">
        <f t="shared" ref="K28:K194" si="5">I28*(1+15%)</f>
        <v>1483.4999999999998</v>
      </c>
      <c r="L28" s="11">
        <f t="shared" ref="L28:L194" si="6">D28*K28</f>
        <v>435248.51549999986</v>
      </c>
      <c r="M28" s="11">
        <f t="shared" ref="M28:M194" si="7">K28*(1+15%)</f>
        <v>1706.0249999999996</v>
      </c>
      <c r="N28" s="11">
        <f t="shared" ref="N28:N194" si="8">D28*M28</f>
        <v>500535.79282499984</v>
      </c>
      <c r="O28" s="11">
        <f t="shared" ref="O28:O194" si="9">M28*(1+15%)</f>
        <v>1961.9287499999994</v>
      </c>
      <c r="P28" s="11">
        <f t="shared" ref="P28:P194" si="10">D28*O28</f>
        <v>575616.16174874979</v>
      </c>
      <c r="Q28" s="11">
        <f t="shared" ref="Q28:Q194" si="11">O28*(1+15%)</f>
        <v>2256.2180624999992</v>
      </c>
      <c r="R28" s="11">
        <f t="shared" ref="R28:R194" si="12">D28*Q28</f>
        <v>661958.58601106214</v>
      </c>
      <c r="S28" s="13" t="s">
        <v>15</v>
      </c>
      <c r="T28" s="10">
        <v>1</v>
      </c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3">
        <v>2</v>
      </c>
      <c r="B29" s="13">
        <v>9</v>
      </c>
      <c r="C29" s="13">
        <v>29.33</v>
      </c>
      <c r="D29" s="13">
        <v>263.875</v>
      </c>
      <c r="E29" s="11">
        <f t="shared" si="0"/>
        <v>1116</v>
      </c>
      <c r="F29" s="11">
        <f t="shared" si="1"/>
        <v>294484.5</v>
      </c>
      <c r="G29" s="11">
        <f t="shared" si="2"/>
        <v>1178</v>
      </c>
      <c r="H29" s="11">
        <f t="shared" si="3"/>
        <v>310844.75</v>
      </c>
      <c r="I29" s="12">
        <v>1240</v>
      </c>
      <c r="J29" s="11">
        <f t="shared" si="4"/>
        <v>327205</v>
      </c>
      <c r="K29" s="11">
        <f t="shared" si="5"/>
        <v>1426</v>
      </c>
      <c r="L29" s="11">
        <f t="shared" si="6"/>
        <v>376285.75</v>
      </c>
      <c r="M29" s="11">
        <f t="shared" si="7"/>
        <v>1639.8999999999999</v>
      </c>
      <c r="N29" s="11">
        <f t="shared" si="8"/>
        <v>432728.61249999999</v>
      </c>
      <c r="O29" s="11">
        <f t="shared" si="9"/>
        <v>1885.8849999999998</v>
      </c>
      <c r="P29" s="11">
        <f t="shared" si="10"/>
        <v>497637.90437499993</v>
      </c>
      <c r="Q29" s="11">
        <f t="shared" si="11"/>
        <v>2168.7677499999995</v>
      </c>
      <c r="R29" s="11">
        <f t="shared" si="12"/>
        <v>572283.59003124991</v>
      </c>
      <c r="S29" s="13" t="s">
        <v>15</v>
      </c>
      <c r="T29" s="13">
        <v>2</v>
      </c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3">
        <v>3</v>
      </c>
      <c r="B30" s="13">
        <v>9</v>
      </c>
      <c r="C30" s="13">
        <v>29.31</v>
      </c>
      <c r="D30" s="13">
        <v>263.70400000000001</v>
      </c>
      <c r="E30" s="11">
        <f t="shared" si="0"/>
        <v>1116</v>
      </c>
      <c r="F30" s="11">
        <f t="shared" si="1"/>
        <v>294293.66399999999</v>
      </c>
      <c r="G30" s="11">
        <f t="shared" si="2"/>
        <v>1178</v>
      </c>
      <c r="H30" s="11">
        <f t="shared" si="3"/>
        <v>310643.31200000003</v>
      </c>
      <c r="I30" s="12">
        <v>1240</v>
      </c>
      <c r="J30" s="11">
        <f t="shared" si="4"/>
        <v>326992.96000000002</v>
      </c>
      <c r="K30" s="11">
        <f t="shared" si="5"/>
        <v>1426</v>
      </c>
      <c r="L30" s="11">
        <f t="shared" si="6"/>
        <v>376041.90400000004</v>
      </c>
      <c r="M30" s="11">
        <f t="shared" si="7"/>
        <v>1639.8999999999999</v>
      </c>
      <c r="N30" s="11">
        <f t="shared" si="8"/>
        <v>432448.18959999998</v>
      </c>
      <c r="O30" s="11">
        <f t="shared" si="9"/>
        <v>1885.8849999999998</v>
      </c>
      <c r="P30" s="11">
        <f t="shared" si="10"/>
        <v>497315.41803999996</v>
      </c>
      <c r="Q30" s="11">
        <f t="shared" si="11"/>
        <v>2168.7677499999995</v>
      </c>
      <c r="R30" s="11">
        <f t="shared" si="12"/>
        <v>571912.73074599984</v>
      </c>
      <c r="S30" s="13" t="s">
        <v>15</v>
      </c>
      <c r="T30" s="13">
        <v>3</v>
      </c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3">
        <v>4</v>
      </c>
      <c r="B31" s="13">
        <v>9</v>
      </c>
      <c r="C31" s="13">
        <v>29.29</v>
      </c>
      <c r="D31" s="13">
        <v>263.53300000000002</v>
      </c>
      <c r="E31" s="11">
        <f t="shared" si="0"/>
        <v>1116</v>
      </c>
      <c r="F31" s="11">
        <f t="shared" si="1"/>
        <v>294102.82800000004</v>
      </c>
      <c r="G31" s="11">
        <f t="shared" si="2"/>
        <v>1178</v>
      </c>
      <c r="H31" s="11">
        <f t="shared" si="3"/>
        <v>310441.87400000001</v>
      </c>
      <c r="I31" s="12">
        <v>1240</v>
      </c>
      <c r="J31" s="11">
        <f t="shared" si="4"/>
        <v>326780.92000000004</v>
      </c>
      <c r="K31" s="11">
        <f t="shared" si="5"/>
        <v>1426</v>
      </c>
      <c r="L31" s="11">
        <f t="shared" si="6"/>
        <v>375798.05800000002</v>
      </c>
      <c r="M31" s="11">
        <f t="shared" si="7"/>
        <v>1639.8999999999999</v>
      </c>
      <c r="N31" s="11">
        <f t="shared" si="8"/>
        <v>432167.76669999998</v>
      </c>
      <c r="O31" s="11">
        <f t="shared" si="9"/>
        <v>1885.8849999999998</v>
      </c>
      <c r="P31" s="11">
        <f t="shared" si="10"/>
        <v>496992.931705</v>
      </c>
      <c r="Q31" s="11">
        <f t="shared" si="11"/>
        <v>2168.7677499999995</v>
      </c>
      <c r="R31" s="11">
        <f t="shared" si="12"/>
        <v>571541.87146074988</v>
      </c>
      <c r="S31" s="13" t="s">
        <v>15</v>
      </c>
      <c r="T31" s="13">
        <v>4</v>
      </c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3">
        <v>5</v>
      </c>
      <c r="B32" s="13">
        <v>9</v>
      </c>
      <c r="C32" s="13">
        <v>29.27</v>
      </c>
      <c r="D32" s="13">
        <v>263.36200000000002</v>
      </c>
      <c r="E32" s="11">
        <f t="shared" si="0"/>
        <v>1116</v>
      </c>
      <c r="F32" s="11">
        <f t="shared" si="1"/>
        <v>293911.99200000003</v>
      </c>
      <c r="G32" s="11">
        <f t="shared" si="2"/>
        <v>1178</v>
      </c>
      <c r="H32" s="11">
        <f t="shared" si="3"/>
        <v>310240.43600000005</v>
      </c>
      <c r="I32" s="12">
        <v>1240</v>
      </c>
      <c r="J32" s="11">
        <f t="shared" si="4"/>
        <v>326568.88</v>
      </c>
      <c r="K32" s="11">
        <f t="shared" si="5"/>
        <v>1426</v>
      </c>
      <c r="L32" s="11">
        <f t="shared" si="6"/>
        <v>375554.21200000006</v>
      </c>
      <c r="M32" s="11">
        <f t="shared" si="7"/>
        <v>1639.8999999999999</v>
      </c>
      <c r="N32" s="11">
        <f t="shared" si="8"/>
        <v>431887.34379999997</v>
      </c>
      <c r="O32" s="11">
        <f t="shared" si="9"/>
        <v>1885.8849999999998</v>
      </c>
      <c r="P32" s="11">
        <f t="shared" si="10"/>
        <v>496670.44536999997</v>
      </c>
      <c r="Q32" s="11">
        <f t="shared" si="11"/>
        <v>2168.7677499999995</v>
      </c>
      <c r="R32" s="11">
        <f t="shared" si="12"/>
        <v>571171.01217549993</v>
      </c>
      <c r="S32" s="13" t="s">
        <v>15</v>
      </c>
      <c r="T32" s="13">
        <v>5</v>
      </c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3">
        <v>6</v>
      </c>
      <c r="B33" s="13">
        <v>8</v>
      </c>
      <c r="C33" s="13">
        <v>29.25</v>
      </c>
      <c r="D33" s="13">
        <v>233.95599999999999</v>
      </c>
      <c r="E33" s="11">
        <f t="shared" si="0"/>
        <v>1116</v>
      </c>
      <c r="F33" s="11">
        <f t="shared" si="1"/>
        <v>261094.89599999998</v>
      </c>
      <c r="G33" s="11">
        <f t="shared" si="2"/>
        <v>1178</v>
      </c>
      <c r="H33" s="11">
        <f t="shared" si="3"/>
        <v>275600.16800000001</v>
      </c>
      <c r="I33" s="12">
        <v>1240</v>
      </c>
      <c r="J33" s="11">
        <f t="shared" si="4"/>
        <v>290105.44</v>
      </c>
      <c r="K33" s="11">
        <f t="shared" si="5"/>
        <v>1426</v>
      </c>
      <c r="L33" s="11">
        <f t="shared" si="6"/>
        <v>333621.25599999999</v>
      </c>
      <c r="M33" s="11">
        <f t="shared" si="7"/>
        <v>1639.8999999999999</v>
      </c>
      <c r="N33" s="11">
        <f t="shared" si="8"/>
        <v>383664.44439999998</v>
      </c>
      <c r="O33" s="11">
        <f t="shared" si="9"/>
        <v>1885.8849999999998</v>
      </c>
      <c r="P33" s="11">
        <f t="shared" si="10"/>
        <v>441214.11105999991</v>
      </c>
      <c r="Q33" s="11">
        <f t="shared" si="11"/>
        <v>2168.7677499999995</v>
      </c>
      <c r="R33" s="11">
        <f t="shared" si="12"/>
        <v>507396.22771899984</v>
      </c>
      <c r="S33" s="13" t="s">
        <v>15</v>
      </c>
      <c r="T33" s="13">
        <v>6</v>
      </c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3">
        <v>7</v>
      </c>
      <c r="B34" s="13">
        <v>8</v>
      </c>
      <c r="C34" s="13">
        <v>29.24</v>
      </c>
      <c r="D34" s="13">
        <v>233.821</v>
      </c>
      <c r="E34" s="11">
        <f t="shared" si="0"/>
        <v>1116</v>
      </c>
      <c r="F34" s="11">
        <f t="shared" si="1"/>
        <v>260944.236</v>
      </c>
      <c r="G34" s="11">
        <f t="shared" si="2"/>
        <v>1178</v>
      </c>
      <c r="H34" s="11">
        <f t="shared" si="3"/>
        <v>275441.13799999998</v>
      </c>
      <c r="I34" s="12">
        <v>1240</v>
      </c>
      <c r="J34" s="11">
        <f t="shared" si="4"/>
        <v>289938.03999999998</v>
      </c>
      <c r="K34" s="11">
        <f t="shared" si="5"/>
        <v>1426</v>
      </c>
      <c r="L34" s="11">
        <f t="shared" si="6"/>
        <v>333428.74599999998</v>
      </c>
      <c r="M34" s="11">
        <f t="shared" si="7"/>
        <v>1639.8999999999999</v>
      </c>
      <c r="N34" s="11">
        <f t="shared" si="8"/>
        <v>383443.05789999996</v>
      </c>
      <c r="O34" s="11">
        <f t="shared" si="9"/>
        <v>1885.8849999999998</v>
      </c>
      <c r="P34" s="11">
        <f t="shared" si="10"/>
        <v>440959.51658499992</v>
      </c>
      <c r="Q34" s="11">
        <f t="shared" si="11"/>
        <v>2168.7677499999995</v>
      </c>
      <c r="R34" s="11">
        <f t="shared" si="12"/>
        <v>507103.44407274987</v>
      </c>
      <c r="S34" s="13" t="s">
        <v>15</v>
      </c>
      <c r="T34" s="13">
        <v>7</v>
      </c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3">
        <v>8</v>
      </c>
      <c r="B35" s="13">
        <v>8</v>
      </c>
      <c r="C35" s="13">
        <v>29.22</v>
      </c>
      <c r="D35" s="13">
        <v>233.68899999999999</v>
      </c>
      <c r="E35" s="11">
        <f t="shared" si="0"/>
        <v>1116</v>
      </c>
      <c r="F35" s="11">
        <f t="shared" si="1"/>
        <v>260796.924</v>
      </c>
      <c r="G35" s="11">
        <f t="shared" si="2"/>
        <v>1178</v>
      </c>
      <c r="H35" s="11">
        <f t="shared" si="3"/>
        <v>275285.64199999999</v>
      </c>
      <c r="I35" s="12">
        <v>1240</v>
      </c>
      <c r="J35" s="11">
        <f t="shared" si="4"/>
        <v>289774.36</v>
      </c>
      <c r="K35" s="11">
        <f t="shared" si="5"/>
        <v>1426</v>
      </c>
      <c r="L35" s="11">
        <f t="shared" si="6"/>
        <v>333240.51399999997</v>
      </c>
      <c r="M35" s="11">
        <f t="shared" si="7"/>
        <v>1639.8999999999999</v>
      </c>
      <c r="N35" s="11">
        <f t="shared" si="8"/>
        <v>383226.59109999996</v>
      </c>
      <c r="O35" s="11">
        <f t="shared" si="9"/>
        <v>1885.8849999999998</v>
      </c>
      <c r="P35" s="11">
        <f t="shared" si="10"/>
        <v>440710.57976499991</v>
      </c>
      <c r="Q35" s="11">
        <f t="shared" si="11"/>
        <v>2168.7677499999995</v>
      </c>
      <c r="R35" s="11">
        <f t="shared" si="12"/>
        <v>506817.16672974988</v>
      </c>
      <c r="S35" s="13" t="s">
        <v>15</v>
      </c>
      <c r="T35" s="13">
        <v>8</v>
      </c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3">
        <v>9</v>
      </c>
      <c r="B36" s="13">
        <v>8</v>
      </c>
      <c r="C36" s="13">
        <v>29.2</v>
      </c>
      <c r="D36" s="13">
        <v>233.559</v>
      </c>
      <c r="E36" s="11">
        <f t="shared" si="0"/>
        <v>1116</v>
      </c>
      <c r="F36" s="11">
        <f t="shared" si="1"/>
        <v>260651.84399999998</v>
      </c>
      <c r="G36" s="11">
        <f t="shared" si="2"/>
        <v>1178</v>
      </c>
      <c r="H36" s="11">
        <f t="shared" si="3"/>
        <v>275132.50199999998</v>
      </c>
      <c r="I36" s="12">
        <v>1240</v>
      </c>
      <c r="J36" s="11">
        <f t="shared" si="4"/>
        <v>289613.15999999997</v>
      </c>
      <c r="K36" s="11">
        <f t="shared" si="5"/>
        <v>1426</v>
      </c>
      <c r="L36" s="11">
        <f t="shared" si="6"/>
        <v>333055.13400000002</v>
      </c>
      <c r="M36" s="11">
        <f t="shared" si="7"/>
        <v>1639.8999999999999</v>
      </c>
      <c r="N36" s="11">
        <f t="shared" si="8"/>
        <v>383013.40409999999</v>
      </c>
      <c r="O36" s="11">
        <f t="shared" si="9"/>
        <v>1885.8849999999998</v>
      </c>
      <c r="P36" s="11">
        <f t="shared" si="10"/>
        <v>440465.41471499996</v>
      </c>
      <c r="Q36" s="11">
        <f t="shared" si="11"/>
        <v>2168.7677499999995</v>
      </c>
      <c r="R36" s="11">
        <f t="shared" si="12"/>
        <v>506535.22692224989</v>
      </c>
      <c r="S36" s="13" t="s">
        <v>15</v>
      </c>
      <c r="T36" s="13">
        <v>9</v>
      </c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3">
        <v>10</v>
      </c>
      <c r="B37" s="13">
        <v>7</v>
      </c>
      <c r="C37" s="13">
        <v>29.19</v>
      </c>
      <c r="D37" s="13">
        <v>204.25399999999999</v>
      </c>
      <c r="E37" s="11">
        <f t="shared" si="0"/>
        <v>1116</v>
      </c>
      <c r="F37" s="11">
        <f t="shared" si="1"/>
        <v>227947.46399999998</v>
      </c>
      <c r="G37" s="11">
        <f t="shared" si="2"/>
        <v>1178</v>
      </c>
      <c r="H37" s="11">
        <f t="shared" si="3"/>
        <v>240611.212</v>
      </c>
      <c r="I37" s="12">
        <v>1240</v>
      </c>
      <c r="J37" s="11">
        <f t="shared" si="4"/>
        <v>253274.96</v>
      </c>
      <c r="K37" s="11">
        <f t="shared" si="5"/>
        <v>1426</v>
      </c>
      <c r="L37" s="11">
        <f t="shared" si="6"/>
        <v>291266.20399999997</v>
      </c>
      <c r="M37" s="11">
        <f t="shared" si="7"/>
        <v>1639.8999999999999</v>
      </c>
      <c r="N37" s="11">
        <f t="shared" si="8"/>
        <v>334956.13459999993</v>
      </c>
      <c r="O37" s="11">
        <f t="shared" si="9"/>
        <v>1885.8849999999998</v>
      </c>
      <c r="P37" s="11">
        <f t="shared" si="10"/>
        <v>385199.55478999991</v>
      </c>
      <c r="Q37" s="11">
        <f t="shared" si="11"/>
        <v>2168.7677499999995</v>
      </c>
      <c r="R37" s="11">
        <f t="shared" si="12"/>
        <v>442979.4880084999</v>
      </c>
      <c r="S37" s="13" t="s">
        <v>15</v>
      </c>
      <c r="T37" s="13">
        <v>10</v>
      </c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3">
        <v>11</v>
      </c>
      <c r="B38" s="13">
        <v>7</v>
      </c>
      <c r="C38" s="13">
        <v>29.17</v>
      </c>
      <c r="D38" s="13">
        <v>204.15</v>
      </c>
      <c r="E38" s="11">
        <f t="shared" si="0"/>
        <v>1116</v>
      </c>
      <c r="F38" s="11">
        <f t="shared" si="1"/>
        <v>227831.4</v>
      </c>
      <c r="G38" s="11">
        <f t="shared" si="2"/>
        <v>1178</v>
      </c>
      <c r="H38" s="11">
        <f t="shared" si="3"/>
        <v>240488.7</v>
      </c>
      <c r="I38" s="12">
        <v>1240</v>
      </c>
      <c r="J38" s="11">
        <f t="shared" si="4"/>
        <v>253146</v>
      </c>
      <c r="K38" s="11">
        <f t="shared" si="5"/>
        <v>1426</v>
      </c>
      <c r="L38" s="11">
        <f t="shared" si="6"/>
        <v>291117.90000000002</v>
      </c>
      <c r="M38" s="11">
        <f t="shared" si="7"/>
        <v>1639.8999999999999</v>
      </c>
      <c r="N38" s="11">
        <f t="shared" si="8"/>
        <v>334785.58499999996</v>
      </c>
      <c r="O38" s="11">
        <f t="shared" si="9"/>
        <v>1885.8849999999998</v>
      </c>
      <c r="P38" s="11">
        <f t="shared" si="10"/>
        <v>385003.42274999997</v>
      </c>
      <c r="Q38" s="11">
        <f t="shared" si="11"/>
        <v>2168.7677499999995</v>
      </c>
      <c r="R38" s="11">
        <f t="shared" si="12"/>
        <v>442753.93616249994</v>
      </c>
      <c r="S38" s="13" t="s">
        <v>15</v>
      </c>
      <c r="T38" s="13">
        <v>11</v>
      </c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3">
        <v>12</v>
      </c>
      <c r="B39" s="13">
        <v>7</v>
      </c>
      <c r="C39" s="13">
        <v>29.18</v>
      </c>
      <c r="D39" s="13">
        <v>204.048</v>
      </c>
      <c r="E39" s="11">
        <f t="shared" si="0"/>
        <v>1116</v>
      </c>
      <c r="F39" s="11">
        <f t="shared" si="1"/>
        <v>227717.568</v>
      </c>
      <c r="G39" s="11">
        <f t="shared" si="2"/>
        <v>1178</v>
      </c>
      <c r="H39" s="11">
        <f t="shared" si="3"/>
        <v>240368.54399999999</v>
      </c>
      <c r="I39" s="12">
        <v>1240</v>
      </c>
      <c r="J39" s="11">
        <f t="shared" si="4"/>
        <v>253019.51999999999</v>
      </c>
      <c r="K39" s="11">
        <f t="shared" si="5"/>
        <v>1426</v>
      </c>
      <c r="L39" s="11">
        <f t="shared" si="6"/>
        <v>290972.44799999997</v>
      </c>
      <c r="M39" s="11">
        <f t="shared" si="7"/>
        <v>1639.8999999999999</v>
      </c>
      <c r="N39" s="11">
        <f t="shared" si="8"/>
        <v>334618.31519999995</v>
      </c>
      <c r="O39" s="11">
        <f t="shared" si="9"/>
        <v>1885.8849999999998</v>
      </c>
      <c r="P39" s="11">
        <f t="shared" si="10"/>
        <v>384811.06247999996</v>
      </c>
      <c r="Q39" s="11">
        <f t="shared" si="11"/>
        <v>2168.7677499999995</v>
      </c>
      <c r="R39" s="11">
        <f t="shared" si="12"/>
        <v>442532.72185199993</v>
      </c>
      <c r="S39" s="13" t="s">
        <v>15</v>
      </c>
      <c r="T39" s="13">
        <v>12</v>
      </c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3">
        <v>13</v>
      </c>
      <c r="B40" s="13">
        <v>7</v>
      </c>
      <c r="C40" s="13">
        <v>29.14</v>
      </c>
      <c r="D40" s="13">
        <v>203.94499999999999</v>
      </c>
      <c r="E40" s="11">
        <f t="shared" si="0"/>
        <v>1116</v>
      </c>
      <c r="F40" s="11">
        <f t="shared" si="1"/>
        <v>227602.62</v>
      </c>
      <c r="G40" s="11">
        <f t="shared" si="2"/>
        <v>1178</v>
      </c>
      <c r="H40" s="11">
        <f t="shared" si="3"/>
        <v>240247.21</v>
      </c>
      <c r="I40" s="12">
        <v>1240</v>
      </c>
      <c r="J40" s="11">
        <f t="shared" si="4"/>
        <v>252891.8</v>
      </c>
      <c r="K40" s="11">
        <f t="shared" si="5"/>
        <v>1426</v>
      </c>
      <c r="L40" s="11">
        <f t="shared" si="6"/>
        <v>290825.57</v>
      </c>
      <c r="M40" s="11">
        <f t="shared" si="7"/>
        <v>1639.8999999999999</v>
      </c>
      <c r="N40" s="11">
        <f t="shared" si="8"/>
        <v>334449.40549999994</v>
      </c>
      <c r="O40" s="11">
        <f t="shared" si="9"/>
        <v>1885.8849999999998</v>
      </c>
      <c r="P40" s="11">
        <f t="shared" si="10"/>
        <v>384616.81632499996</v>
      </c>
      <c r="Q40" s="11">
        <f t="shared" si="11"/>
        <v>2168.7677499999995</v>
      </c>
      <c r="R40" s="11">
        <f t="shared" si="12"/>
        <v>442309.33877374989</v>
      </c>
      <c r="S40" s="13" t="s">
        <v>15</v>
      </c>
      <c r="T40" s="13">
        <v>13</v>
      </c>
      <c r="U40" s="1"/>
      <c r="V40" s="1"/>
      <c r="W40" s="1"/>
      <c r="X40" s="1"/>
      <c r="Y40" s="1"/>
      <c r="Z40" s="1"/>
      <c r="AA40" s="1"/>
    </row>
    <row r="41" spans="1:27" ht="15.75" hidden="1" customHeight="1" x14ac:dyDescent="0.25">
      <c r="A41" s="14">
        <v>14</v>
      </c>
      <c r="B41" s="14">
        <v>7</v>
      </c>
      <c r="C41" s="14">
        <v>29.13</v>
      </c>
      <c r="D41" s="14">
        <v>203.84299999999999</v>
      </c>
      <c r="E41" s="15">
        <f t="shared" si="0"/>
        <v>1116</v>
      </c>
      <c r="F41" s="15">
        <f t="shared" si="1"/>
        <v>227488.788</v>
      </c>
      <c r="G41" s="15">
        <f t="shared" si="2"/>
        <v>1178</v>
      </c>
      <c r="H41" s="15">
        <f t="shared" si="3"/>
        <v>240127.05399999997</v>
      </c>
      <c r="I41" s="16">
        <v>1240</v>
      </c>
      <c r="J41" s="15">
        <f t="shared" si="4"/>
        <v>252765.31999999998</v>
      </c>
      <c r="K41" s="15">
        <f t="shared" si="5"/>
        <v>1426</v>
      </c>
      <c r="L41" s="15">
        <f t="shared" si="6"/>
        <v>290680.11799999996</v>
      </c>
      <c r="M41" s="15">
        <f t="shared" si="7"/>
        <v>1639.8999999999999</v>
      </c>
      <c r="N41" s="15">
        <f t="shared" si="8"/>
        <v>334282.13569999993</v>
      </c>
      <c r="O41" s="15">
        <f t="shared" si="9"/>
        <v>1885.8849999999998</v>
      </c>
      <c r="P41" s="15">
        <f t="shared" si="10"/>
        <v>384424.45605499996</v>
      </c>
      <c r="Q41" s="15">
        <f t="shared" si="11"/>
        <v>2168.7677499999995</v>
      </c>
      <c r="R41" s="15">
        <f t="shared" si="12"/>
        <v>442088.12446324987</v>
      </c>
      <c r="S41" s="17" t="s">
        <v>16</v>
      </c>
      <c r="T41" s="14">
        <v>14</v>
      </c>
      <c r="U41" s="1" t="s">
        <v>17</v>
      </c>
      <c r="V41" s="1"/>
      <c r="W41" s="1"/>
      <c r="X41" s="1"/>
      <c r="Y41" s="1"/>
      <c r="Z41" s="1"/>
      <c r="AA41" s="1"/>
    </row>
    <row r="42" spans="1:27" ht="15.75" customHeight="1" x14ac:dyDescent="0.25">
      <c r="A42" s="13">
        <v>15</v>
      </c>
      <c r="B42" s="13">
        <v>7</v>
      </c>
      <c r="C42" s="13">
        <v>29.11</v>
      </c>
      <c r="D42" s="13">
        <v>203.74</v>
      </c>
      <c r="E42" s="11">
        <f t="shared" si="0"/>
        <v>1116</v>
      </c>
      <c r="F42" s="11">
        <f t="shared" si="1"/>
        <v>227373.84</v>
      </c>
      <c r="G42" s="11">
        <f t="shared" si="2"/>
        <v>1178</v>
      </c>
      <c r="H42" s="11">
        <f t="shared" si="3"/>
        <v>240005.72</v>
      </c>
      <c r="I42" s="12">
        <v>1240</v>
      </c>
      <c r="J42" s="11">
        <f t="shared" si="4"/>
        <v>252637.6</v>
      </c>
      <c r="K42" s="11">
        <f t="shared" si="5"/>
        <v>1426</v>
      </c>
      <c r="L42" s="11">
        <f t="shared" si="6"/>
        <v>290533.24</v>
      </c>
      <c r="M42" s="11">
        <f t="shared" si="7"/>
        <v>1639.8999999999999</v>
      </c>
      <c r="N42" s="11">
        <f t="shared" si="8"/>
        <v>334113.22599999997</v>
      </c>
      <c r="O42" s="11">
        <f t="shared" si="9"/>
        <v>1885.8849999999998</v>
      </c>
      <c r="P42" s="11">
        <f t="shared" si="10"/>
        <v>384230.20989999996</v>
      </c>
      <c r="Q42" s="11">
        <f t="shared" si="11"/>
        <v>2168.7677499999995</v>
      </c>
      <c r="R42" s="11">
        <f t="shared" si="12"/>
        <v>441864.74138499994</v>
      </c>
      <c r="S42" s="13" t="s">
        <v>15</v>
      </c>
      <c r="T42" s="13">
        <v>15</v>
      </c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3">
        <v>16</v>
      </c>
      <c r="B43" s="13">
        <v>7</v>
      </c>
      <c r="C43" s="13">
        <v>29.1</v>
      </c>
      <c r="D43" s="13">
        <v>203.637</v>
      </c>
      <c r="E43" s="11">
        <f t="shared" si="0"/>
        <v>1116</v>
      </c>
      <c r="F43" s="11">
        <f t="shared" si="1"/>
        <v>227258.89199999999</v>
      </c>
      <c r="G43" s="11">
        <f t="shared" si="2"/>
        <v>1178</v>
      </c>
      <c r="H43" s="11">
        <f t="shared" si="3"/>
        <v>239884.386</v>
      </c>
      <c r="I43" s="12">
        <v>1240</v>
      </c>
      <c r="J43" s="11">
        <f t="shared" si="4"/>
        <v>252509.88</v>
      </c>
      <c r="K43" s="11">
        <f t="shared" si="5"/>
        <v>1426</v>
      </c>
      <c r="L43" s="11">
        <f t="shared" si="6"/>
        <v>290386.36200000002</v>
      </c>
      <c r="M43" s="11">
        <f t="shared" si="7"/>
        <v>1639.8999999999999</v>
      </c>
      <c r="N43" s="11">
        <f t="shared" si="8"/>
        <v>333944.31629999995</v>
      </c>
      <c r="O43" s="11">
        <f t="shared" si="9"/>
        <v>1885.8849999999998</v>
      </c>
      <c r="P43" s="11">
        <f t="shared" si="10"/>
        <v>384035.96374499996</v>
      </c>
      <c r="Q43" s="11">
        <f t="shared" si="11"/>
        <v>2168.7677499999995</v>
      </c>
      <c r="R43" s="11">
        <f t="shared" si="12"/>
        <v>441641.3583067499</v>
      </c>
      <c r="S43" s="13" t="s">
        <v>15</v>
      </c>
      <c r="T43" s="13">
        <v>16</v>
      </c>
      <c r="U43" s="1"/>
      <c r="V43" s="1"/>
      <c r="W43" s="1"/>
      <c r="X43" s="1"/>
      <c r="Y43" s="1"/>
      <c r="Z43" s="1"/>
      <c r="AA43" s="1"/>
    </row>
    <row r="44" spans="1:27" ht="15.75" hidden="1" customHeight="1" x14ac:dyDescent="0.25">
      <c r="A44" s="13">
        <v>17</v>
      </c>
      <c r="B44" s="13">
        <v>7</v>
      </c>
      <c r="C44" s="13">
        <v>29.08</v>
      </c>
      <c r="D44" s="13">
        <v>203.53399999999999</v>
      </c>
      <c r="E44" s="11">
        <f t="shared" si="0"/>
        <v>1116</v>
      </c>
      <c r="F44" s="11">
        <f t="shared" si="1"/>
        <v>227143.94399999999</v>
      </c>
      <c r="G44" s="11">
        <f t="shared" si="2"/>
        <v>1178</v>
      </c>
      <c r="H44" s="11">
        <f t="shared" si="3"/>
        <v>239763.052</v>
      </c>
      <c r="I44" s="12">
        <v>1240</v>
      </c>
      <c r="J44" s="11">
        <f t="shared" si="4"/>
        <v>252382.16</v>
      </c>
      <c r="K44" s="11">
        <f t="shared" si="5"/>
        <v>1426</v>
      </c>
      <c r="L44" s="11">
        <f t="shared" si="6"/>
        <v>290239.484</v>
      </c>
      <c r="M44" s="11">
        <f t="shared" si="7"/>
        <v>1639.8999999999999</v>
      </c>
      <c r="N44" s="11">
        <f t="shared" si="8"/>
        <v>333775.40659999999</v>
      </c>
      <c r="O44" s="11">
        <f t="shared" si="9"/>
        <v>1885.8849999999998</v>
      </c>
      <c r="P44" s="11">
        <f t="shared" si="10"/>
        <v>383841.71758999996</v>
      </c>
      <c r="Q44" s="11">
        <f t="shared" si="11"/>
        <v>2168.7677499999995</v>
      </c>
      <c r="R44" s="11">
        <f t="shared" si="12"/>
        <v>441417.97522849991</v>
      </c>
      <c r="S44" s="14" t="s">
        <v>16</v>
      </c>
      <c r="T44" s="13">
        <v>17</v>
      </c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3">
        <v>18</v>
      </c>
      <c r="B45" s="13">
        <v>7</v>
      </c>
      <c r="C45" s="13">
        <v>29.07</v>
      </c>
      <c r="D45" s="13">
        <v>203.43199999999999</v>
      </c>
      <c r="E45" s="11">
        <f t="shared" si="0"/>
        <v>1116</v>
      </c>
      <c r="F45" s="11">
        <f t="shared" si="1"/>
        <v>227030.11199999999</v>
      </c>
      <c r="G45" s="11">
        <f t="shared" si="2"/>
        <v>1178</v>
      </c>
      <c r="H45" s="11">
        <f t="shared" si="3"/>
        <v>239642.89599999998</v>
      </c>
      <c r="I45" s="12">
        <v>1240</v>
      </c>
      <c r="J45" s="11">
        <f t="shared" si="4"/>
        <v>252255.68</v>
      </c>
      <c r="K45" s="11">
        <f t="shared" si="5"/>
        <v>1426</v>
      </c>
      <c r="L45" s="11">
        <f t="shared" si="6"/>
        <v>290094.03200000001</v>
      </c>
      <c r="M45" s="11">
        <f t="shared" si="7"/>
        <v>1639.8999999999999</v>
      </c>
      <c r="N45" s="11">
        <f t="shared" si="8"/>
        <v>333608.13679999998</v>
      </c>
      <c r="O45" s="11">
        <f t="shared" si="9"/>
        <v>1885.8849999999998</v>
      </c>
      <c r="P45" s="11">
        <f t="shared" si="10"/>
        <v>383649.35731999995</v>
      </c>
      <c r="Q45" s="11">
        <f t="shared" si="11"/>
        <v>2168.7677499999995</v>
      </c>
      <c r="R45" s="11">
        <f t="shared" si="12"/>
        <v>441196.7609179999</v>
      </c>
      <c r="S45" s="13" t="s">
        <v>15</v>
      </c>
      <c r="T45" s="13">
        <v>18</v>
      </c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3">
        <v>19</v>
      </c>
      <c r="B46" s="13">
        <v>7</v>
      </c>
      <c r="C46" s="13">
        <v>29.05</v>
      </c>
      <c r="D46" s="13">
        <v>203.32900000000001</v>
      </c>
      <c r="E46" s="11">
        <f t="shared" si="0"/>
        <v>1116</v>
      </c>
      <c r="F46" s="11">
        <f t="shared" si="1"/>
        <v>226915.16400000002</v>
      </c>
      <c r="G46" s="11">
        <f t="shared" si="2"/>
        <v>1178</v>
      </c>
      <c r="H46" s="11">
        <f t="shared" si="3"/>
        <v>239521.56200000001</v>
      </c>
      <c r="I46" s="12">
        <v>1240</v>
      </c>
      <c r="J46" s="11">
        <f t="shared" si="4"/>
        <v>252127.96000000002</v>
      </c>
      <c r="K46" s="11">
        <f t="shared" si="5"/>
        <v>1426</v>
      </c>
      <c r="L46" s="11">
        <f t="shared" si="6"/>
        <v>289947.15400000004</v>
      </c>
      <c r="M46" s="11">
        <f t="shared" si="7"/>
        <v>1639.8999999999999</v>
      </c>
      <c r="N46" s="11">
        <f t="shared" si="8"/>
        <v>333439.22709999996</v>
      </c>
      <c r="O46" s="11">
        <f t="shared" si="9"/>
        <v>1885.8849999999998</v>
      </c>
      <c r="P46" s="11">
        <f t="shared" si="10"/>
        <v>383455.11116499995</v>
      </c>
      <c r="Q46" s="11">
        <f t="shared" si="11"/>
        <v>2168.7677499999995</v>
      </c>
      <c r="R46" s="11">
        <f t="shared" si="12"/>
        <v>440973.37783974991</v>
      </c>
      <c r="S46" s="13" t="s">
        <v>15</v>
      </c>
      <c r="T46" s="13">
        <v>19</v>
      </c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3">
        <v>20</v>
      </c>
      <c r="B47" s="13">
        <v>8</v>
      </c>
      <c r="C47" s="13">
        <v>29.04</v>
      </c>
      <c r="D47" s="13">
        <v>203.226</v>
      </c>
      <c r="E47" s="11">
        <f t="shared" si="0"/>
        <v>1116</v>
      </c>
      <c r="F47" s="11">
        <f t="shared" si="1"/>
        <v>226800.21599999999</v>
      </c>
      <c r="G47" s="11">
        <f t="shared" si="2"/>
        <v>1178</v>
      </c>
      <c r="H47" s="11">
        <f t="shared" si="3"/>
        <v>239400.228</v>
      </c>
      <c r="I47" s="12">
        <v>1240</v>
      </c>
      <c r="J47" s="11">
        <f t="shared" si="4"/>
        <v>252000.24</v>
      </c>
      <c r="K47" s="11">
        <f t="shared" si="5"/>
        <v>1426</v>
      </c>
      <c r="L47" s="11">
        <f t="shared" si="6"/>
        <v>289800.27600000001</v>
      </c>
      <c r="M47" s="11">
        <f t="shared" si="7"/>
        <v>1639.8999999999999</v>
      </c>
      <c r="N47" s="11">
        <f t="shared" si="8"/>
        <v>333270.31739999994</v>
      </c>
      <c r="O47" s="11">
        <f t="shared" si="9"/>
        <v>1885.8849999999998</v>
      </c>
      <c r="P47" s="11">
        <f t="shared" si="10"/>
        <v>383260.86500999995</v>
      </c>
      <c r="Q47" s="11">
        <f t="shared" si="11"/>
        <v>2168.7677499999995</v>
      </c>
      <c r="R47" s="11">
        <f t="shared" si="12"/>
        <v>440749.99476149993</v>
      </c>
      <c r="S47" s="13" t="s">
        <v>15</v>
      </c>
      <c r="T47" s="13">
        <v>20</v>
      </c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3">
        <v>21</v>
      </c>
      <c r="B48" s="13">
        <v>8</v>
      </c>
      <c r="C48" s="13">
        <v>29.02</v>
      </c>
      <c r="D48" s="13">
        <v>232.13200000000001</v>
      </c>
      <c r="E48" s="11">
        <f t="shared" si="0"/>
        <v>1116</v>
      </c>
      <c r="F48" s="11">
        <f t="shared" si="1"/>
        <v>259059.31200000001</v>
      </c>
      <c r="G48" s="11">
        <f t="shared" si="2"/>
        <v>1178</v>
      </c>
      <c r="H48" s="11">
        <f t="shared" si="3"/>
        <v>273451.49599999998</v>
      </c>
      <c r="I48" s="12">
        <v>1240</v>
      </c>
      <c r="J48" s="11">
        <f t="shared" si="4"/>
        <v>287843.68</v>
      </c>
      <c r="K48" s="11">
        <f t="shared" si="5"/>
        <v>1426</v>
      </c>
      <c r="L48" s="11">
        <f t="shared" si="6"/>
        <v>331020.23200000002</v>
      </c>
      <c r="M48" s="11">
        <f t="shared" si="7"/>
        <v>1639.8999999999999</v>
      </c>
      <c r="N48" s="11">
        <f t="shared" si="8"/>
        <v>380673.26679999998</v>
      </c>
      <c r="O48" s="11">
        <f t="shared" si="9"/>
        <v>1885.8849999999998</v>
      </c>
      <c r="P48" s="11">
        <f t="shared" si="10"/>
        <v>437774.25681999995</v>
      </c>
      <c r="Q48" s="11">
        <f t="shared" si="11"/>
        <v>2168.7677499999995</v>
      </c>
      <c r="R48" s="11">
        <f t="shared" si="12"/>
        <v>503440.39534299989</v>
      </c>
      <c r="S48" s="13" t="s">
        <v>15</v>
      </c>
      <c r="T48" s="13">
        <v>21</v>
      </c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3">
        <v>22</v>
      </c>
      <c r="B49" s="13">
        <v>8</v>
      </c>
      <c r="C49" s="13">
        <v>29.01</v>
      </c>
      <c r="D49" s="13">
        <v>231.999</v>
      </c>
      <c r="E49" s="11">
        <f t="shared" si="0"/>
        <v>1116</v>
      </c>
      <c r="F49" s="11">
        <f t="shared" si="1"/>
        <v>258910.88399999999</v>
      </c>
      <c r="G49" s="11">
        <f t="shared" si="2"/>
        <v>1178</v>
      </c>
      <c r="H49" s="11">
        <f t="shared" si="3"/>
        <v>273294.82199999999</v>
      </c>
      <c r="I49" s="12">
        <v>1240</v>
      </c>
      <c r="J49" s="11">
        <f t="shared" si="4"/>
        <v>287678.76</v>
      </c>
      <c r="K49" s="11">
        <f t="shared" si="5"/>
        <v>1426</v>
      </c>
      <c r="L49" s="11">
        <f t="shared" si="6"/>
        <v>330830.57399999996</v>
      </c>
      <c r="M49" s="11">
        <f t="shared" si="7"/>
        <v>1639.8999999999999</v>
      </c>
      <c r="N49" s="11">
        <f t="shared" si="8"/>
        <v>380455.16009999998</v>
      </c>
      <c r="O49" s="11">
        <f t="shared" si="9"/>
        <v>1885.8849999999998</v>
      </c>
      <c r="P49" s="11">
        <f t="shared" si="10"/>
        <v>437523.43411499995</v>
      </c>
      <c r="Q49" s="11">
        <f t="shared" si="11"/>
        <v>2168.7677499999995</v>
      </c>
      <c r="R49" s="11">
        <f t="shared" si="12"/>
        <v>503151.94923224987</v>
      </c>
      <c r="S49" s="13" t="s">
        <v>15</v>
      </c>
      <c r="T49" s="13">
        <v>22</v>
      </c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3">
        <v>23</v>
      </c>
      <c r="B50" s="13">
        <v>8</v>
      </c>
      <c r="C50" s="13">
        <v>28.99</v>
      </c>
      <c r="D50" s="13">
        <v>231.863</v>
      </c>
      <c r="E50" s="11">
        <f t="shared" si="0"/>
        <v>1116</v>
      </c>
      <c r="F50" s="11">
        <f t="shared" si="1"/>
        <v>258759.10800000001</v>
      </c>
      <c r="G50" s="11">
        <f t="shared" si="2"/>
        <v>1178</v>
      </c>
      <c r="H50" s="11">
        <f t="shared" si="3"/>
        <v>273134.614</v>
      </c>
      <c r="I50" s="12">
        <v>1240</v>
      </c>
      <c r="J50" s="11">
        <f t="shared" si="4"/>
        <v>287510.12</v>
      </c>
      <c r="K50" s="11">
        <f t="shared" si="5"/>
        <v>1426</v>
      </c>
      <c r="L50" s="11">
        <f t="shared" si="6"/>
        <v>330636.63799999998</v>
      </c>
      <c r="M50" s="11">
        <f t="shared" si="7"/>
        <v>1639.8999999999999</v>
      </c>
      <c r="N50" s="11">
        <f t="shared" si="8"/>
        <v>380232.13369999995</v>
      </c>
      <c r="O50" s="11">
        <f t="shared" si="9"/>
        <v>1885.8849999999998</v>
      </c>
      <c r="P50" s="11">
        <f t="shared" si="10"/>
        <v>437266.95375499997</v>
      </c>
      <c r="Q50" s="11">
        <f t="shared" si="11"/>
        <v>2168.7677499999995</v>
      </c>
      <c r="R50" s="11">
        <f t="shared" si="12"/>
        <v>502856.99681824987</v>
      </c>
      <c r="S50" s="13" t="s">
        <v>15</v>
      </c>
      <c r="T50" s="13">
        <v>23</v>
      </c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3">
        <v>24</v>
      </c>
      <c r="B51" s="13">
        <v>8</v>
      </c>
      <c r="C51" s="13">
        <v>28.97</v>
      </c>
      <c r="D51" s="13">
        <v>231.73</v>
      </c>
      <c r="E51" s="11">
        <f t="shared" si="0"/>
        <v>1116</v>
      </c>
      <c r="F51" s="11">
        <f t="shared" si="1"/>
        <v>258610.68</v>
      </c>
      <c r="G51" s="11">
        <f t="shared" si="2"/>
        <v>1178</v>
      </c>
      <c r="H51" s="11">
        <f t="shared" si="3"/>
        <v>272977.94</v>
      </c>
      <c r="I51" s="12">
        <v>1240</v>
      </c>
      <c r="J51" s="11">
        <f t="shared" si="4"/>
        <v>287345.2</v>
      </c>
      <c r="K51" s="11">
        <f t="shared" si="5"/>
        <v>1426</v>
      </c>
      <c r="L51" s="11">
        <f t="shared" si="6"/>
        <v>330446.98</v>
      </c>
      <c r="M51" s="11">
        <f t="shared" si="7"/>
        <v>1639.8999999999999</v>
      </c>
      <c r="N51" s="11">
        <f t="shared" si="8"/>
        <v>380014.02699999994</v>
      </c>
      <c r="O51" s="11">
        <f t="shared" si="9"/>
        <v>1885.8849999999998</v>
      </c>
      <c r="P51" s="11">
        <f t="shared" si="10"/>
        <v>437016.13104999991</v>
      </c>
      <c r="Q51" s="11">
        <f t="shared" si="11"/>
        <v>2168.7677499999995</v>
      </c>
      <c r="R51" s="11">
        <f t="shared" si="12"/>
        <v>502568.55070749985</v>
      </c>
      <c r="S51" s="13" t="s">
        <v>15</v>
      </c>
      <c r="T51" s="13">
        <v>24</v>
      </c>
      <c r="U51" s="1"/>
      <c r="V51" s="1"/>
      <c r="W51" s="1"/>
      <c r="X51" s="1"/>
      <c r="Y51" s="1"/>
      <c r="Z51" s="1"/>
      <c r="AA51" s="1"/>
    </row>
    <row r="52" spans="1:27" ht="15.75" hidden="1" customHeight="1" x14ac:dyDescent="0.25">
      <c r="A52" s="13">
        <v>25</v>
      </c>
      <c r="B52" s="13">
        <v>8</v>
      </c>
      <c r="C52" s="13">
        <v>28.96</v>
      </c>
      <c r="D52" s="13">
        <v>231.595</v>
      </c>
      <c r="E52" s="11">
        <f t="shared" si="0"/>
        <v>1116</v>
      </c>
      <c r="F52" s="11">
        <f t="shared" si="1"/>
        <v>258460.02</v>
      </c>
      <c r="G52" s="11">
        <f t="shared" si="2"/>
        <v>1178</v>
      </c>
      <c r="H52" s="11">
        <f t="shared" si="3"/>
        <v>272818.90999999997</v>
      </c>
      <c r="I52" s="12">
        <v>1240</v>
      </c>
      <c r="J52" s="11">
        <f t="shared" si="4"/>
        <v>287177.8</v>
      </c>
      <c r="K52" s="11">
        <f t="shared" si="5"/>
        <v>1426</v>
      </c>
      <c r="L52" s="11">
        <f t="shared" si="6"/>
        <v>330254.46999999997</v>
      </c>
      <c r="M52" s="11">
        <f t="shared" si="7"/>
        <v>1639.8999999999999</v>
      </c>
      <c r="N52" s="11">
        <f t="shared" si="8"/>
        <v>379792.64049999998</v>
      </c>
      <c r="O52" s="11">
        <f t="shared" si="9"/>
        <v>1885.8849999999998</v>
      </c>
      <c r="P52" s="11">
        <f t="shared" si="10"/>
        <v>436761.53657499992</v>
      </c>
      <c r="Q52" s="11">
        <f t="shared" si="11"/>
        <v>2168.7677499999995</v>
      </c>
      <c r="R52" s="11">
        <f t="shared" si="12"/>
        <v>502275.76706124988</v>
      </c>
      <c r="S52" s="14" t="s">
        <v>16</v>
      </c>
      <c r="T52" s="13">
        <v>25</v>
      </c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3">
        <v>26</v>
      </c>
      <c r="B53" s="13">
        <v>9</v>
      </c>
      <c r="C53" s="13">
        <v>28.94</v>
      </c>
      <c r="D53" s="13">
        <v>260.363</v>
      </c>
      <c r="E53" s="11">
        <f t="shared" si="0"/>
        <v>1116</v>
      </c>
      <c r="F53" s="11">
        <f t="shared" si="1"/>
        <v>290565.10800000001</v>
      </c>
      <c r="G53" s="11">
        <f t="shared" si="2"/>
        <v>1178</v>
      </c>
      <c r="H53" s="11">
        <f t="shared" si="3"/>
        <v>306707.614</v>
      </c>
      <c r="I53" s="12">
        <v>1240</v>
      </c>
      <c r="J53" s="11">
        <f t="shared" si="4"/>
        <v>322850.12</v>
      </c>
      <c r="K53" s="11">
        <f t="shared" si="5"/>
        <v>1426</v>
      </c>
      <c r="L53" s="11">
        <f t="shared" si="6"/>
        <v>371277.63799999998</v>
      </c>
      <c r="M53" s="11">
        <f t="shared" si="7"/>
        <v>1639.8999999999999</v>
      </c>
      <c r="N53" s="11">
        <f t="shared" si="8"/>
        <v>426969.28369999997</v>
      </c>
      <c r="O53" s="11">
        <f t="shared" si="9"/>
        <v>1885.8849999999998</v>
      </c>
      <c r="P53" s="11">
        <f t="shared" si="10"/>
        <v>491014.67625499994</v>
      </c>
      <c r="Q53" s="11">
        <f t="shared" si="11"/>
        <v>2168.7677499999995</v>
      </c>
      <c r="R53" s="11">
        <f t="shared" si="12"/>
        <v>564666.87769324984</v>
      </c>
      <c r="S53" s="13" t="s">
        <v>15</v>
      </c>
      <c r="T53" s="13">
        <v>26</v>
      </c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3">
        <v>27</v>
      </c>
      <c r="B54" s="13">
        <v>9</v>
      </c>
      <c r="C54" s="13">
        <v>28.92</v>
      </c>
      <c r="D54" s="13">
        <v>260.19299999999998</v>
      </c>
      <c r="E54" s="11">
        <f t="shared" si="0"/>
        <v>1116</v>
      </c>
      <c r="F54" s="11">
        <f t="shared" si="1"/>
        <v>290375.38799999998</v>
      </c>
      <c r="G54" s="11">
        <f t="shared" si="2"/>
        <v>1178</v>
      </c>
      <c r="H54" s="11">
        <f t="shared" si="3"/>
        <v>306507.35399999999</v>
      </c>
      <c r="I54" s="12">
        <v>1240</v>
      </c>
      <c r="J54" s="11">
        <f t="shared" si="4"/>
        <v>322639.32</v>
      </c>
      <c r="K54" s="11">
        <f t="shared" si="5"/>
        <v>1426</v>
      </c>
      <c r="L54" s="11">
        <f t="shared" si="6"/>
        <v>371035.21799999999</v>
      </c>
      <c r="M54" s="11">
        <f t="shared" si="7"/>
        <v>1639.8999999999999</v>
      </c>
      <c r="N54" s="11">
        <f t="shared" si="8"/>
        <v>426690.50069999992</v>
      </c>
      <c r="O54" s="11">
        <f t="shared" si="9"/>
        <v>1885.8849999999998</v>
      </c>
      <c r="P54" s="11">
        <f t="shared" si="10"/>
        <v>490694.07580499991</v>
      </c>
      <c r="Q54" s="11">
        <f t="shared" si="11"/>
        <v>2168.7677499999995</v>
      </c>
      <c r="R54" s="11">
        <f t="shared" si="12"/>
        <v>564298.1871757498</v>
      </c>
      <c r="S54" s="13" t="s">
        <v>15</v>
      </c>
      <c r="T54" s="13">
        <v>27</v>
      </c>
      <c r="U54" s="1"/>
      <c r="V54" s="1"/>
      <c r="W54" s="1"/>
      <c r="X54" s="1"/>
      <c r="Y54" s="1"/>
      <c r="Z54" s="1"/>
      <c r="AA54" s="1"/>
    </row>
    <row r="55" spans="1:27" ht="15.75" hidden="1" customHeight="1" x14ac:dyDescent="0.25">
      <c r="A55" s="13">
        <v>28</v>
      </c>
      <c r="B55" s="13">
        <v>10</v>
      </c>
      <c r="C55" s="13">
        <v>28.9</v>
      </c>
      <c r="D55" s="13">
        <v>288.928</v>
      </c>
      <c r="E55" s="11">
        <f t="shared" si="0"/>
        <v>1116</v>
      </c>
      <c r="F55" s="11">
        <f t="shared" si="1"/>
        <v>322443.64799999999</v>
      </c>
      <c r="G55" s="11">
        <f t="shared" si="2"/>
        <v>1178</v>
      </c>
      <c r="H55" s="11">
        <f t="shared" si="3"/>
        <v>340357.18400000001</v>
      </c>
      <c r="I55" s="12">
        <v>1240</v>
      </c>
      <c r="J55" s="11">
        <f t="shared" si="4"/>
        <v>358270.71999999997</v>
      </c>
      <c r="K55" s="11">
        <f t="shared" si="5"/>
        <v>1426</v>
      </c>
      <c r="L55" s="11">
        <f t="shared" si="6"/>
        <v>412011.32799999998</v>
      </c>
      <c r="M55" s="11">
        <f t="shared" si="7"/>
        <v>1639.8999999999999</v>
      </c>
      <c r="N55" s="11">
        <f t="shared" si="8"/>
        <v>473813.02719999995</v>
      </c>
      <c r="O55" s="11">
        <f t="shared" si="9"/>
        <v>1885.8849999999998</v>
      </c>
      <c r="P55" s="11">
        <f t="shared" si="10"/>
        <v>544884.98127999995</v>
      </c>
      <c r="Q55" s="11">
        <f t="shared" si="11"/>
        <v>2168.7677499999995</v>
      </c>
      <c r="R55" s="11">
        <f t="shared" si="12"/>
        <v>626617.72847199987</v>
      </c>
      <c r="S55" s="14" t="s">
        <v>16</v>
      </c>
      <c r="T55" s="13">
        <v>28</v>
      </c>
      <c r="U55" s="1"/>
      <c r="V55" s="1"/>
      <c r="W55" s="1"/>
      <c r="X55" s="1"/>
      <c r="Y55" s="1"/>
      <c r="Z55" s="1"/>
      <c r="AA55" s="1"/>
    </row>
    <row r="56" spans="1:27" ht="15.75" hidden="1" customHeight="1" x14ac:dyDescent="0.25">
      <c r="A56" s="10">
        <v>29</v>
      </c>
      <c r="B56" s="10">
        <v>10</v>
      </c>
      <c r="C56" s="10">
        <v>28.68</v>
      </c>
      <c r="D56" s="10">
        <v>285.74299999999999</v>
      </c>
      <c r="E56" s="11">
        <f t="shared" si="0"/>
        <v>1161</v>
      </c>
      <c r="F56" s="11">
        <f t="shared" si="1"/>
        <v>331747.62300000002</v>
      </c>
      <c r="G56" s="11">
        <f t="shared" si="2"/>
        <v>1225.5</v>
      </c>
      <c r="H56" s="11">
        <f t="shared" si="3"/>
        <v>350178.0465</v>
      </c>
      <c r="I56" s="12">
        <v>1290</v>
      </c>
      <c r="J56" s="11">
        <f t="shared" si="4"/>
        <v>368608.47</v>
      </c>
      <c r="K56" s="11">
        <f t="shared" si="5"/>
        <v>1483.4999999999998</v>
      </c>
      <c r="L56" s="11">
        <f t="shared" si="6"/>
        <v>423899.74049999996</v>
      </c>
      <c r="M56" s="11">
        <f t="shared" si="7"/>
        <v>1706.0249999999996</v>
      </c>
      <c r="N56" s="11">
        <f t="shared" si="8"/>
        <v>487484.7015749999</v>
      </c>
      <c r="O56" s="11">
        <f t="shared" si="9"/>
        <v>1961.9287499999994</v>
      </c>
      <c r="P56" s="11">
        <f t="shared" si="10"/>
        <v>560607.40681124979</v>
      </c>
      <c r="Q56" s="11">
        <f t="shared" si="11"/>
        <v>2256.2180624999992</v>
      </c>
      <c r="R56" s="11">
        <f t="shared" si="12"/>
        <v>644698.5178329373</v>
      </c>
      <c r="S56" s="14" t="s">
        <v>16</v>
      </c>
      <c r="T56" s="10">
        <v>29</v>
      </c>
      <c r="U56" s="1"/>
      <c r="V56" s="1"/>
      <c r="W56" s="1"/>
      <c r="X56" s="1"/>
      <c r="Y56" s="1"/>
      <c r="Z56" s="1"/>
      <c r="AA56" s="1"/>
    </row>
    <row r="57" spans="1:27" ht="16.5" hidden="1" customHeight="1" x14ac:dyDescent="0.25">
      <c r="A57" s="10">
        <v>30</v>
      </c>
      <c r="B57" s="10">
        <v>10</v>
      </c>
      <c r="C57" s="10">
        <v>28.75</v>
      </c>
      <c r="D57" s="10">
        <v>286.762</v>
      </c>
      <c r="E57" s="11">
        <f t="shared" si="0"/>
        <v>1161</v>
      </c>
      <c r="F57" s="11">
        <f t="shared" si="1"/>
        <v>332930.68199999997</v>
      </c>
      <c r="G57" s="11">
        <f t="shared" si="2"/>
        <v>1225.5</v>
      </c>
      <c r="H57" s="11">
        <f t="shared" si="3"/>
        <v>351426.83100000001</v>
      </c>
      <c r="I57" s="12">
        <v>1290</v>
      </c>
      <c r="J57" s="11">
        <f t="shared" si="4"/>
        <v>369922.98</v>
      </c>
      <c r="K57" s="11">
        <f t="shared" si="5"/>
        <v>1483.4999999999998</v>
      </c>
      <c r="L57" s="11">
        <f t="shared" si="6"/>
        <v>425411.42699999991</v>
      </c>
      <c r="M57" s="11">
        <f t="shared" si="7"/>
        <v>1706.0249999999996</v>
      </c>
      <c r="N57" s="11">
        <f t="shared" si="8"/>
        <v>489223.14104999992</v>
      </c>
      <c r="O57" s="11">
        <f t="shared" si="9"/>
        <v>1961.9287499999994</v>
      </c>
      <c r="P57" s="11">
        <f t="shared" si="10"/>
        <v>562606.6122074998</v>
      </c>
      <c r="Q57" s="11">
        <f t="shared" si="11"/>
        <v>2256.2180624999992</v>
      </c>
      <c r="R57" s="11">
        <f t="shared" si="12"/>
        <v>646997.60403862479</v>
      </c>
      <c r="S57" s="14" t="s">
        <v>16</v>
      </c>
      <c r="T57" s="10">
        <v>30</v>
      </c>
      <c r="U57" s="1"/>
      <c r="V57" s="1"/>
      <c r="W57" s="1"/>
      <c r="X57" s="1"/>
      <c r="Y57" s="1"/>
      <c r="Z57" s="1"/>
      <c r="AA57" s="1"/>
    </row>
    <row r="58" spans="1:27" ht="16.5" customHeight="1" x14ac:dyDescent="0.25">
      <c r="A58" s="13">
        <v>31</v>
      </c>
      <c r="B58" s="13">
        <v>9</v>
      </c>
      <c r="C58" s="13">
        <v>28.74</v>
      </c>
      <c r="D58" s="13">
        <v>258.70400000000001</v>
      </c>
      <c r="E58" s="11">
        <f t="shared" si="0"/>
        <v>1116</v>
      </c>
      <c r="F58" s="11">
        <f t="shared" si="1"/>
        <v>288713.66399999999</v>
      </c>
      <c r="G58" s="11">
        <f t="shared" si="2"/>
        <v>1178</v>
      </c>
      <c r="H58" s="11">
        <f t="shared" si="3"/>
        <v>304753.31200000003</v>
      </c>
      <c r="I58" s="12">
        <v>1240</v>
      </c>
      <c r="J58" s="11">
        <f t="shared" si="4"/>
        <v>320792.96000000002</v>
      </c>
      <c r="K58" s="11">
        <f t="shared" si="5"/>
        <v>1426</v>
      </c>
      <c r="L58" s="11">
        <f t="shared" si="6"/>
        <v>368911.90400000004</v>
      </c>
      <c r="M58" s="11">
        <f t="shared" si="7"/>
        <v>1639.8999999999999</v>
      </c>
      <c r="N58" s="11">
        <f t="shared" si="8"/>
        <v>424248.68959999998</v>
      </c>
      <c r="O58" s="11">
        <f t="shared" si="9"/>
        <v>1885.8849999999998</v>
      </c>
      <c r="P58" s="11">
        <f t="shared" si="10"/>
        <v>487885.99303999997</v>
      </c>
      <c r="Q58" s="11">
        <f t="shared" si="11"/>
        <v>2168.7677499999995</v>
      </c>
      <c r="R58" s="11">
        <f t="shared" si="12"/>
        <v>561068.89199599985</v>
      </c>
      <c r="S58" s="13" t="s">
        <v>15</v>
      </c>
      <c r="T58" s="13">
        <v>31</v>
      </c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3">
        <v>32</v>
      </c>
      <c r="B59" s="13">
        <v>8</v>
      </c>
      <c r="C59" s="13">
        <v>28.72</v>
      </c>
      <c r="D59" s="13">
        <v>229.81</v>
      </c>
      <c r="E59" s="11">
        <f t="shared" si="0"/>
        <v>1116</v>
      </c>
      <c r="F59" s="11">
        <f t="shared" si="1"/>
        <v>256467.96</v>
      </c>
      <c r="G59" s="11">
        <f t="shared" si="2"/>
        <v>1178</v>
      </c>
      <c r="H59" s="11">
        <f t="shared" si="3"/>
        <v>270716.18</v>
      </c>
      <c r="I59" s="12">
        <v>1240</v>
      </c>
      <c r="J59" s="11">
        <f t="shared" si="4"/>
        <v>284964.40000000002</v>
      </c>
      <c r="K59" s="11">
        <f t="shared" si="5"/>
        <v>1426</v>
      </c>
      <c r="L59" s="11">
        <f t="shared" si="6"/>
        <v>327709.06</v>
      </c>
      <c r="M59" s="11">
        <f t="shared" si="7"/>
        <v>1639.8999999999999</v>
      </c>
      <c r="N59" s="11">
        <f t="shared" si="8"/>
        <v>376865.41899999999</v>
      </c>
      <c r="O59" s="11">
        <f t="shared" si="9"/>
        <v>1885.8849999999998</v>
      </c>
      <c r="P59" s="11">
        <f t="shared" si="10"/>
        <v>433395.23184999992</v>
      </c>
      <c r="Q59" s="11">
        <f t="shared" si="11"/>
        <v>2168.7677499999995</v>
      </c>
      <c r="R59" s="11">
        <f t="shared" si="12"/>
        <v>498404.51662749989</v>
      </c>
      <c r="S59" s="13" t="s">
        <v>15</v>
      </c>
      <c r="T59" s="13">
        <v>32</v>
      </c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3">
        <v>33</v>
      </c>
      <c r="B60" s="13">
        <v>8</v>
      </c>
      <c r="C60" s="13">
        <v>28.7</v>
      </c>
      <c r="D60" s="13">
        <v>229.68299999999999</v>
      </c>
      <c r="E60" s="11">
        <f t="shared" si="0"/>
        <v>1116</v>
      </c>
      <c r="F60" s="11">
        <f t="shared" si="1"/>
        <v>256326.228</v>
      </c>
      <c r="G60" s="11">
        <f t="shared" si="2"/>
        <v>1178</v>
      </c>
      <c r="H60" s="11">
        <f t="shared" si="3"/>
        <v>270566.57399999996</v>
      </c>
      <c r="I60" s="12">
        <v>1240</v>
      </c>
      <c r="J60" s="11">
        <f t="shared" si="4"/>
        <v>284806.92</v>
      </c>
      <c r="K60" s="11">
        <f t="shared" si="5"/>
        <v>1426</v>
      </c>
      <c r="L60" s="11">
        <f t="shared" si="6"/>
        <v>327527.95799999998</v>
      </c>
      <c r="M60" s="11">
        <f t="shared" si="7"/>
        <v>1639.8999999999999</v>
      </c>
      <c r="N60" s="11">
        <f t="shared" si="8"/>
        <v>376657.15169999993</v>
      </c>
      <c r="O60" s="11">
        <f t="shared" si="9"/>
        <v>1885.8849999999998</v>
      </c>
      <c r="P60" s="11">
        <f t="shared" si="10"/>
        <v>433155.72445499996</v>
      </c>
      <c r="Q60" s="11">
        <f t="shared" si="11"/>
        <v>2168.7677499999995</v>
      </c>
      <c r="R60" s="11">
        <f t="shared" si="12"/>
        <v>498129.08312324987</v>
      </c>
      <c r="S60" s="13" t="s">
        <v>15</v>
      </c>
      <c r="T60" s="13">
        <v>33</v>
      </c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3">
        <v>34</v>
      </c>
      <c r="B61" s="13">
        <v>8</v>
      </c>
      <c r="C61" s="13">
        <v>28.69</v>
      </c>
      <c r="D61" s="13">
        <v>229.548</v>
      </c>
      <c r="E61" s="11">
        <f t="shared" si="0"/>
        <v>1116</v>
      </c>
      <c r="F61" s="11">
        <f t="shared" si="1"/>
        <v>256175.568</v>
      </c>
      <c r="G61" s="11">
        <f t="shared" si="2"/>
        <v>1178</v>
      </c>
      <c r="H61" s="11">
        <f t="shared" si="3"/>
        <v>270407.54399999999</v>
      </c>
      <c r="I61" s="12">
        <v>1240</v>
      </c>
      <c r="J61" s="11">
        <f t="shared" si="4"/>
        <v>284639.52</v>
      </c>
      <c r="K61" s="11">
        <f t="shared" si="5"/>
        <v>1426</v>
      </c>
      <c r="L61" s="11">
        <f t="shared" si="6"/>
        <v>327335.44799999997</v>
      </c>
      <c r="M61" s="11">
        <f t="shared" si="7"/>
        <v>1639.8999999999999</v>
      </c>
      <c r="N61" s="11">
        <f t="shared" si="8"/>
        <v>376435.76519999997</v>
      </c>
      <c r="O61" s="11">
        <f t="shared" si="9"/>
        <v>1885.8849999999998</v>
      </c>
      <c r="P61" s="11">
        <f t="shared" si="10"/>
        <v>432901.12997999997</v>
      </c>
      <c r="Q61" s="11">
        <f t="shared" si="11"/>
        <v>2168.7677499999995</v>
      </c>
      <c r="R61" s="11">
        <f t="shared" si="12"/>
        <v>497836.29947699991</v>
      </c>
      <c r="S61" s="13" t="s">
        <v>15</v>
      </c>
      <c r="T61" s="13">
        <v>34</v>
      </c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3">
        <v>35</v>
      </c>
      <c r="B62" s="13">
        <v>8</v>
      </c>
      <c r="C62" s="13">
        <v>28.67</v>
      </c>
      <c r="D62" s="13">
        <v>229.41399999999999</v>
      </c>
      <c r="E62" s="11">
        <f t="shared" si="0"/>
        <v>1116</v>
      </c>
      <c r="F62" s="11">
        <f t="shared" si="1"/>
        <v>256026.02399999998</v>
      </c>
      <c r="G62" s="11">
        <f t="shared" si="2"/>
        <v>1178</v>
      </c>
      <c r="H62" s="11">
        <f t="shared" si="3"/>
        <v>270249.69199999998</v>
      </c>
      <c r="I62" s="12">
        <v>1240</v>
      </c>
      <c r="J62" s="11">
        <f t="shared" si="4"/>
        <v>284473.36</v>
      </c>
      <c r="K62" s="11">
        <f t="shared" si="5"/>
        <v>1426</v>
      </c>
      <c r="L62" s="11">
        <f t="shared" si="6"/>
        <v>327144.364</v>
      </c>
      <c r="M62" s="11">
        <f t="shared" si="7"/>
        <v>1639.8999999999999</v>
      </c>
      <c r="N62" s="11">
        <f t="shared" si="8"/>
        <v>376216.01859999995</v>
      </c>
      <c r="O62" s="11">
        <f t="shared" si="9"/>
        <v>1885.8849999999998</v>
      </c>
      <c r="P62" s="11">
        <f t="shared" si="10"/>
        <v>432648.42138999992</v>
      </c>
      <c r="Q62" s="11">
        <f t="shared" si="11"/>
        <v>2168.7677499999995</v>
      </c>
      <c r="R62" s="11">
        <f t="shared" si="12"/>
        <v>497545.68459849985</v>
      </c>
      <c r="S62" s="13" t="s">
        <v>15</v>
      </c>
      <c r="T62" s="13">
        <v>35</v>
      </c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3">
        <v>36</v>
      </c>
      <c r="B63" s="13">
        <v>7</v>
      </c>
      <c r="C63" s="13">
        <v>28.65</v>
      </c>
      <c r="D63" s="13">
        <v>200.62700000000001</v>
      </c>
      <c r="E63" s="11">
        <f t="shared" si="0"/>
        <v>1116</v>
      </c>
      <c r="F63" s="11">
        <f t="shared" si="1"/>
        <v>223899.73200000002</v>
      </c>
      <c r="G63" s="11">
        <f t="shared" si="2"/>
        <v>1178</v>
      </c>
      <c r="H63" s="11">
        <f t="shared" si="3"/>
        <v>236338.606</v>
      </c>
      <c r="I63" s="12">
        <v>1240</v>
      </c>
      <c r="J63" s="11">
        <f t="shared" si="4"/>
        <v>248777.48</v>
      </c>
      <c r="K63" s="11">
        <f t="shared" si="5"/>
        <v>1426</v>
      </c>
      <c r="L63" s="11">
        <f t="shared" si="6"/>
        <v>286094.10200000001</v>
      </c>
      <c r="M63" s="11">
        <f t="shared" si="7"/>
        <v>1639.8999999999999</v>
      </c>
      <c r="N63" s="11">
        <f t="shared" si="8"/>
        <v>329008.21729999996</v>
      </c>
      <c r="O63" s="11">
        <f t="shared" si="9"/>
        <v>1885.8849999999998</v>
      </c>
      <c r="P63" s="11">
        <f t="shared" si="10"/>
        <v>378359.44989499997</v>
      </c>
      <c r="Q63" s="11">
        <f t="shared" si="11"/>
        <v>2168.7677499999995</v>
      </c>
      <c r="R63" s="11">
        <f t="shared" si="12"/>
        <v>435113.36737924995</v>
      </c>
      <c r="S63" s="13" t="s">
        <v>15</v>
      </c>
      <c r="T63" s="13">
        <v>36</v>
      </c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3">
        <v>37</v>
      </c>
      <c r="B64" s="13">
        <v>7</v>
      </c>
      <c r="C64" s="13">
        <v>28.64</v>
      </c>
      <c r="D64" s="13">
        <v>200.52500000000001</v>
      </c>
      <c r="E64" s="11">
        <f t="shared" si="0"/>
        <v>1116</v>
      </c>
      <c r="F64" s="11">
        <f t="shared" si="1"/>
        <v>223785.9</v>
      </c>
      <c r="G64" s="11">
        <f t="shared" si="2"/>
        <v>1178</v>
      </c>
      <c r="H64" s="11">
        <f t="shared" si="3"/>
        <v>236218.45</v>
      </c>
      <c r="I64" s="12">
        <v>1240</v>
      </c>
      <c r="J64" s="11">
        <f t="shared" si="4"/>
        <v>248651</v>
      </c>
      <c r="K64" s="11">
        <f t="shared" si="5"/>
        <v>1426</v>
      </c>
      <c r="L64" s="11">
        <f t="shared" si="6"/>
        <v>285948.65000000002</v>
      </c>
      <c r="M64" s="11">
        <f t="shared" si="7"/>
        <v>1639.8999999999999</v>
      </c>
      <c r="N64" s="11">
        <f t="shared" si="8"/>
        <v>328840.94750000001</v>
      </c>
      <c r="O64" s="11">
        <f t="shared" si="9"/>
        <v>1885.8849999999998</v>
      </c>
      <c r="P64" s="11">
        <f t="shared" si="10"/>
        <v>378167.08962499996</v>
      </c>
      <c r="Q64" s="11">
        <f t="shared" si="11"/>
        <v>2168.7677499999995</v>
      </c>
      <c r="R64" s="11">
        <f t="shared" si="12"/>
        <v>434892.15306874993</v>
      </c>
      <c r="S64" s="13" t="s">
        <v>15</v>
      </c>
      <c r="T64" s="13">
        <v>37</v>
      </c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3">
        <v>38</v>
      </c>
      <c r="B65" s="13">
        <v>7</v>
      </c>
      <c r="C65" s="13">
        <v>28.62</v>
      </c>
      <c r="D65" s="13">
        <v>200.422</v>
      </c>
      <c r="E65" s="11">
        <f t="shared" si="0"/>
        <v>1116</v>
      </c>
      <c r="F65" s="11">
        <f t="shared" si="1"/>
        <v>223670.95199999999</v>
      </c>
      <c r="G65" s="11">
        <f t="shared" si="2"/>
        <v>1178</v>
      </c>
      <c r="H65" s="11">
        <f t="shared" si="3"/>
        <v>236097.11600000001</v>
      </c>
      <c r="I65" s="12">
        <v>1240</v>
      </c>
      <c r="J65" s="11">
        <f t="shared" si="4"/>
        <v>248523.28</v>
      </c>
      <c r="K65" s="11">
        <f t="shared" si="5"/>
        <v>1426</v>
      </c>
      <c r="L65" s="11">
        <f t="shared" si="6"/>
        <v>285801.772</v>
      </c>
      <c r="M65" s="11">
        <f t="shared" si="7"/>
        <v>1639.8999999999999</v>
      </c>
      <c r="N65" s="11">
        <f t="shared" si="8"/>
        <v>328672.03779999999</v>
      </c>
      <c r="O65" s="11">
        <f t="shared" si="9"/>
        <v>1885.8849999999998</v>
      </c>
      <c r="P65" s="11">
        <f t="shared" si="10"/>
        <v>377972.84346999996</v>
      </c>
      <c r="Q65" s="11">
        <f t="shared" si="11"/>
        <v>2168.7677499999995</v>
      </c>
      <c r="R65" s="11">
        <f t="shared" si="12"/>
        <v>434668.76999049989</v>
      </c>
      <c r="S65" s="13" t="s">
        <v>15</v>
      </c>
      <c r="T65" s="13">
        <v>38</v>
      </c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3">
        <v>39</v>
      </c>
      <c r="B66" s="13">
        <v>7</v>
      </c>
      <c r="C66" s="13">
        <v>28.62</v>
      </c>
      <c r="D66" s="13">
        <v>200.31899999999999</v>
      </c>
      <c r="E66" s="11">
        <f t="shared" si="0"/>
        <v>1116</v>
      </c>
      <c r="F66" s="11">
        <f t="shared" si="1"/>
        <v>223556.00399999999</v>
      </c>
      <c r="G66" s="11">
        <f t="shared" si="2"/>
        <v>1178</v>
      </c>
      <c r="H66" s="11">
        <f t="shared" si="3"/>
        <v>235975.78199999998</v>
      </c>
      <c r="I66" s="12">
        <v>1240</v>
      </c>
      <c r="J66" s="11">
        <f t="shared" si="4"/>
        <v>248395.56</v>
      </c>
      <c r="K66" s="11">
        <f t="shared" si="5"/>
        <v>1426</v>
      </c>
      <c r="L66" s="11">
        <f t="shared" si="6"/>
        <v>285654.89399999997</v>
      </c>
      <c r="M66" s="11">
        <f t="shared" si="7"/>
        <v>1639.8999999999999</v>
      </c>
      <c r="N66" s="11">
        <f t="shared" si="8"/>
        <v>328503.12809999997</v>
      </c>
      <c r="O66" s="11">
        <f t="shared" si="9"/>
        <v>1885.8849999999998</v>
      </c>
      <c r="P66" s="11">
        <f t="shared" si="10"/>
        <v>377778.5973149999</v>
      </c>
      <c r="Q66" s="11">
        <f t="shared" si="11"/>
        <v>2168.7677499999995</v>
      </c>
      <c r="R66" s="11">
        <f t="shared" si="12"/>
        <v>434445.3869122499</v>
      </c>
      <c r="S66" s="13" t="s">
        <v>15</v>
      </c>
      <c r="T66" s="13">
        <v>39</v>
      </c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3">
        <v>40</v>
      </c>
      <c r="B67" s="13">
        <v>7</v>
      </c>
      <c r="C67" s="13">
        <v>28.59</v>
      </c>
      <c r="D67" s="13">
        <v>200.21700000000001</v>
      </c>
      <c r="E67" s="11">
        <f t="shared" si="0"/>
        <v>1116</v>
      </c>
      <c r="F67" s="11">
        <f t="shared" si="1"/>
        <v>223442.17200000002</v>
      </c>
      <c r="G67" s="11">
        <f t="shared" si="2"/>
        <v>1178</v>
      </c>
      <c r="H67" s="11">
        <f t="shared" si="3"/>
        <v>235855.62600000002</v>
      </c>
      <c r="I67" s="12">
        <v>1240</v>
      </c>
      <c r="J67" s="11">
        <f t="shared" si="4"/>
        <v>248269.08000000002</v>
      </c>
      <c r="K67" s="11">
        <f t="shared" si="5"/>
        <v>1426</v>
      </c>
      <c r="L67" s="11">
        <f t="shared" si="6"/>
        <v>285509.44200000004</v>
      </c>
      <c r="M67" s="11">
        <f t="shared" si="7"/>
        <v>1639.8999999999999</v>
      </c>
      <c r="N67" s="11">
        <f t="shared" si="8"/>
        <v>328335.85830000002</v>
      </c>
      <c r="O67" s="11">
        <f t="shared" si="9"/>
        <v>1885.8849999999998</v>
      </c>
      <c r="P67" s="11">
        <f t="shared" si="10"/>
        <v>377586.23704499996</v>
      </c>
      <c r="Q67" s="11">
        <f t="shared" si="11"/>
        <v>2168.7677499999995</v>
      </c>
      <c r="R67" s="11">
        <f t="shared" si="12"/>
        <v>434224.17260174995</v>
      </c>
      <c r="S67" s="13" t="s">
        <v>15</v>
      </c>
      <c r="T67" s="13">
        <v>40</v>
      </c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3">
        <v>41</v>
      </c>
      <c r="B68" s="13">
        <v>7</v>
      </c>
      <c r="C68" s="13">
        <v>28.58</v>
      </c>
      <c r="D68" s="13">
        <v>200.113</v>
      </c>
      <c r="E68" s="11">
        <f t="shared" si="0"/>
        <v>1116</v>
      </c>
      <c r="F68" s="11">
        <f t="shared" si="1"/>
        <v>223326.10800000001</v>
      </c>
      <c r="G68" s="11">
        <f t="shared" si="2"/>
        <v>1178</v>
      </c>
      <c r="H68" s="11">
        <f t="shared" si="3"/>
        <v>235733.114</v>
      </c>
      <c r="I68" s="12">
        <v>1240</v>
      </c>
      <c r="J68" s="11">
        <f t="shared" si="4"/>
        <v>248140.12</v>
      </c>
      <c r="K68" s="11">
        <f t="shared" si="5"/>
        <v>1426</v>
      </c>
      <c r="L68" s="11">
        <f t="shared" si="6"/>
        <v>285361.13799999998</v>
      </c>
      <c r="M68" s="11">
        <f t="shared" si="7"/>
        <v>1639.8999999999999</v>
      </c>
      <c r="N68" s="11">
        <f t="shared" si="8"/>
        <v>328165.30869999999</v>
      </c>
      <c r="O68" s="11">
        <f t="shared" si="9"/>
        <v>1885.8849999999998</v>
      </c>
      <c r="P68" s="11">
        <f t="shared" si="10"/>
        <v>377390.10500499996</v>
      </c>
      <c r="Q68" s="11">
        <f t="shared" si="11"/>
        <v>2168.7677499999995</v>
      </c>
      <c r="R68" s="11">
        <f t="shared" si="12"/>
        <v>433998.62075574993</v>
      </c>
      <c r="S68" s="13" t="s">
        <v>15</v>
      </c>
      <c r="T68" s="13">
        <v>41</v>
      </c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3">
        <v>42</v>
      </c>
      <c r="B69" s="13">
        <v>7</v>
      </c>
      <c r="C69" s="13">
        <v>28.57</v>
      </c>
      <c r="D69" s="13">
        <v>200.011</v>
      </c>
      <c r="E69" s="11">
        <f t="shared" si="0"/>
        <v>1116</v>
      </c>
      <c r="F69" s="11">
        <f t="shared" si="1"/>
        <v>223212.27599999998</v>
      </c>
      <c r="G69" s="11">
        <f t="shared" si="2"/>
        <v>1178</v>
      </c>
      <c r="H69" s="11">
        <f t="shared" si="3"/>
        <v>235612.95799999998</v>
      </c>
      <c r="I69" s="12">
        <v>1240</v>
      </c>
      <c r="J69" s="11">
        <f t="shared" si="4"/>
        <v>248013.63999999998</v>
      </c>
      <c r="K69" s="11">
        <f t="shared" si="5"/>
        <v>1426</v>
      </c>
      <c r="L69" s="11">
        <f t="shared" si="6"/>
        <v>285215.68599999999</v>
      </c>
      <c r="M69" s="11">
        <f t="shared" si="7"/>
        <v>1639.8999999999999</v>
      </c>
      <c r="N69" s="11">
        <f t="shared" si="8"/>
        <v>327998.03889999999</v>
      </c>
      <c r="O69" s="11">
        <f t="shared" si="9"/>
        <v>1885.8849999999998</v>
      </c>
      <c r="P69" s="11">
        <f t="shared" si="10"/>
        <v>377197.74473499996</v>
      </c>
      <c r="Q69" s="11">
        <f t="shared" si="11"/>
        <v>2168.7677499999995</v>
      </c>
      <c r="R69" s="11">
        <f t="shared" si="12"/>
        <v>433777.40644524992</v>
      </c>
      <c r="S69" s="13" t="s">
        <v>15</v>
      </c>
      <c r="T69" s="13">
        <v>42</v>
      </c>
      <c r="U69" s="1"/>
      <c r="V69" s="1"/>
      <c r="W69" s="1"/>
      <c r="X69" s="1"/>
      <c r="Y69" s="1"/>
      <c r="Z69" s="1"/>
      <c r="AA69" s="1"/>
    </row>
    <row r="70" spans="1:27" ht="15.75" hidden="1" customHeight="1" x14ac:dyDescent="0.25">
      <c r="A70" s="13">
        <v>43</v>
      </c>
      <c r="B70" s="13">
        <v>7</v>
      </c>
      <c r="C70" s="13">
        <v>28.55</v>
      </c>
      <c r="D70" s="13">
        <v>199.90799999999999</v>
      </c>
      <c r="E70" s="11">
        <f t="shared" si="0"/>
        <v>1116</v>
      </c>
      <c r="F70" s="11">
        <f t="shared" si="1"/>
        <v>223097.32799999998</v>
      </c>
      <c r="G70" s="11">
        <f t="shared" si="2"/>
        <v>1178</v>
      </c>
      <c r="H70" s="11">
        <f t="shared" si="3"/>
        <v>235491.62399999998</v>
      </c>
      <c r="I70" s="12">
        <v>1240</v>
      </c>
      <c r="J70" s="11">
        <f t="shared" si="4"/>
        <v>247885.91999999998</v>
      </c>
      <c r="K70" s="11">
        <f t="shared" si="5"/>
        <v>1426</v>
      </c>
      <c r="L70" s="11">
        <f t="shared" si="6"/>
        <v>285068.80799999996</v>
      </c>
      <c r="M70" s="11">
        <f t="shared" si="7"/>
        <v>1639.8999999999999</v>
      </c>
      <c r="N70" s="11">
        <f t="shared" si="8"/>
        <v>327829.12919999997</v>
      </c>
      <c r="O70" s="11">
        <f t="shared" si="9"/>
        <v>1885.8849999999998</v>
      </c>
      <c r="P70" s="11">
        <f t="shared" si="10"/>
        <v>377003.49857999996</v>
      </c>
      <c r="Q70" s="11">
        <f t="shared" si="11"/>
        <v>2168.7677499999995</v>
      </c>
      <c r="R70" s="11">
        <f t="shared" si="12"/>
        <v>433554.02336699987</v>
      </c>
      <c r="S70" s="14" t="s">
        <v>16</v>
      </c>
      <c r="T70" s="13">
        <v>43</v>
      </c>
      <c r="U70" s="1"/>
      <c r="V70" s="1"/>
      <c r="W70" s="1"/>
      <c r="X70" s="1"/>
      <c r="Y70" s="1"/>
      <c r="Z70" s="1"/>
      <c r="AA70" s="1"/>
    </row>
    <row r="71" spans="1:27" ht="15.75" hidden="1" customHeight="1" x14ac:dyDescent="0.25">
      <c r="A71" s="13">
        <v>44</v>
      </c>
      <c r="B71" s="13">
        <v>8</v>
      </c>
      <c r="C71" s="13">
        <v>28.54</v>
      </c>
      <c r="D71" s="13">
        <v>228.34800000000001</v>
      </c>
      <c r="E71" s="11">
        <f t="shared" si="0"/>
        <v>1116</v>
      </c>
      <c r="F71" s="11">
        <f t="shared" si="1"/>
        <v>254836.36800000002</v>
      </c>
      <c r="G71" s="11">
        <f t="shared" si="2"/>
        <v>1178</v>
      </c>
      <c r="H71" s="11">
        <f t="shared" si="3"/>
        <v>268993.94400000002</v>
      </c>
      <c r="I71" s="12">
        <v>1240</v>
      </c>
      <c r="J71" s="11">
        <f t="shared" si="4"/>
        <v>283151.52</v>
      </c>
      <c r="K71" s="11">
        <f t="shared" si="5"/>
        <v>1426</v>
      </c>
      <c r="L71" s="11">
        <f t="shared" si="6"/>
        <v>325624.24800000002</v>
      </c>
      <c r="M71" s="11">
        <f t="shared" si="7"/>
        <v>1639.8999999999999</v>
      </c>
      <c r="N71" s="11">
        <f t="shared" si="8"/>
        <v>374467.88520000002</v>
      </c>
      <c r="O71" s="11">
        <f t="shared" si="9"/>
        <v>1885.8849999999998</v>
      </c>
      <c r="P71" s="11">
        <f t="shared" si="10"/>
        <v>430638.06797999999</v>
      </c>
      <c r="Q71" s="11">
        <f t="shared" si="11"/>
        <v>2168.7677499999995</v>
      </c>
      <c r="R71" s="11">
        <f t="shared" si="12"/>
        <v>495233.77817699994</v>
      </c>
      <c r="S71" s="14" t="s">
        <v>16</v>
      </c>
      <c r="T71" s="13">
        <v>44</v>
      </c>
      <c r="U71" s="1"/>
      <c r="V71" s="1"/>
      <c r="W71" s="1"/>
      <c r="X71" s="1"/>
      <c r="Y71" s="1"/>
      <c r="Z71" s="1"/>
      <c r="AA71" s="1"/>
    </row>
    <row r="72" spans="1:27" ht="15.75" hidden="1" customHeight="1" x14ac:dyDescent="0.25">
      <c r="A72" s="13">
        <v>45</v>
      </c>
      <c r="B72" s="13">
        <v>8</v>
      </c>
      <c r="C72" s="13">
        <v>28.611999999999998</v>
      </c>
      <c r="D72" s="13">
        <v>228.21199999999999</v>
      </c>
      <c r="E72" s="11">
        <f t="shared" si="0"/>
        <v>1116</v>
      </c>
      <c r="F72" s="11">
        <f t="shared" si="1"/>
        <v>254684.59199999998</v>
      </c>
      <c r="G72" s="11">
        <f t="shared" si="2"/>
        <v>1178</v>
      </c>
      <c r="H72" s="11">
        <f t="shared" si="3"/>
        <v>268833.73599999998</v>
      </c>
      <c r="I72" s="12">
        <v>1240</v>
      </c>
      <c r="J72" s="11">
        <f t="shared" si="4"/>
        <v>282982.88</v>
      </c>
      <c r="K72" s="11">
        <f t="shared" si="5"/>
        <v>1426</v>
      </c>
      <c r="L72" s="11">
        <f t="shared" si="6"/>
        <v>325430.31199999998</v>
      </c>
      <c r="M72" s="11">
        <f t="shared" si="7"/>
        <v>1639.8999999999999</v>
      </c>
      <c r="N72" s="11">
        <f t="shared" si="8"/>
        <v>374244.85879999993</v>
      </c>
      <c r="O72" s="11">
        <f t="shared" si="9"/>
        <v>1885.8849999999998</v>
      </c>
      <c r="P72" s="11">
        <f t="shared" si="10"/>
        <v>430381.58761999995</v>
      </c>
      <c r="Q72" s="11">
        <f t="shared" si="11"/>
        <v>2168.7677499999995</v>
      </c>
      <c r="R72" s="11">
        <f t="shared" si="12"/>
        <v>494938.82576299988</v>
      </c>
      <c r="S72" s="14" t="s">
        <v>16</v>
      </c>
      <c r="T72" s="13">
        <v>45</v>
      </c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3">
        <v>46</v>
      </c>
      <c r="B73" s="13">
        <v>8</v>
      </c>
      <c r="C73" s="13">
        <v>28.5</v>
      </c>
      <c r="D73" s="13">
        <v>228.072</v>
      </c>
      <c r="E73" s="11">
        <f t="shared" si="0"/>
        <v>1116</v>
      </c>
      <c r="F73" s="11">
        <f t="shared" si="1"/>
        <v>254528.35200000001</v>
      </c>
      <c r="G73" s="11">
        <f t="shared" si="2"/>
        <v>1178</v>
      </c>
      <c r="H73" s="11">
        <f t="shared" si="3"/>
        <v>268668.81599999999</v>
      </c>
      <c r="I73" s="12">
        <v>1240</v>
      </c>
      <c r="J73" s="11">
        <f t="shared" si="4"/>
        <v>282809.28000000003</v>
      </c>
      <c r="K73" s="11">
        <f t="shared" si="5"/>
        <v>1426</v>
      </c>
      <c r="L73" s="11">
        <f t="shared" si="6"/>
        <v>325230.67200000002</v>
      </c>
      <c r="M73" s="11">
        <f t="shared" si="7"/>
        <v>1639.8999999999999</v>
      </c>
      <c r="N73" s="11">
        <f t="shared" si="8"/>
        <v>374015.27279999998</v>
      </c>
      <c r="O73" s="11">
        <f t="shared" si="9"/>
        <v>1885.8849999999998</v>
      </c>
      <c r="P73" s="11">
        <f t="shared" si="10"/>
        <v>430117.56371999998</v>
      </c>
      <c r="Q73" s="11">
        <f t="shared" si="11"/>
        <v>2168.7677499999995</v>
      </c>
      <c r="R73" s="11">
        <f t="shared" si="12"/>
        <v>494635.19827799988</v>
      </c>
      <c r="S73" s="13" t="s">
        <v>15</v>
      </c>
      <c r="T73" s="13">
        <v>46</v>
      </c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3">
        <v>47</v>
      </c>
      <c r="B74" s="13">
        <v>8</v>
      </c>
      <c r="C74" s="13">
        <v>28.48</v>
      </c>
      <c r="D74" s="13">
        <v>227.93799999999999</v>
      </c>
      <c r="E74" s="11">
        <f t="shared" si="0"/>
        <v>1116</v>
      </c>
      <c r="F74" s="11">
        <f t="shared" si="1"/>
        <v>254378.80799999999</v>
      </c>
      <c r="G74" s="11">
        <f t="shared" si="2"/>
        <v>1178</v>
      </c>
      <c r="H74" s="11">
        <f t="shared" si="3"/>
        <v>268510.96399999998</v>
      </c>
      <c r="I74" s="12">
        <v>1240</v>
      </c>
      <c r="J74" s="11">
        <f t="shared" si="4"/>
        <v>282643.12</v>
      </c>
      <c r="K74" s="11">
        <f t="shared" si="5"/>
        <v>1426</v>
      </c>
      <c r="L74" s="11">
        <f t="shared" si="6"/>
        <v>325039.58799999999</v>
      </c>
      <c r="M74" s="11">
        <f t="shared" si="7"/>
        <v>1639.8999999999999</v>
      </c>
      <c r="N74" s="11">
        <f t="shared" si="8"/>
        <v>373795.52619999996</v>
      </c>
      <c r="O74" s="11">
        <f t="shared" si="9"/>
        <v>1885.8849999999998</v>
      </c>
      <c r="P74" s="11">
        <f t="shared" si="10"/>
        <v>429864.85512999992</v>
      </c>
      <c r="Q74" s="11">
        <f t="shared" si="11"/>
        <v>2168.7677499999995</v>
      </c>
      <c r="R74" s="11">
        <f t="shared" si="12"/>
        <v>494344.58339949988</v>
      </c>
      <c r="S74" s="13" t="s">
        <v>15</v>
      </c>
      <c r="T74" s="13">
        <v>47</v>
      </c>
      <c r="U74" s="1"/>
      <c r="V74" s="1"/>
      <c r="W74" s="1"/>
      <c r="X74" s="1"/>
      <c r="Y74" s="1"/>
      <c r="Z74" s="1"/>
      <c r="AA74" s="1"/>
    </row>
    <row r="75" spans="1:27" ht="15.75" hidden="1" customHeight="1" x14ac:dyDescent="0.25">
      <c r="A75" s="13">
        <v>48</v>
      </c>
      <c r="B75" s="13">
        <v>9</v>
      </c>
      <c r="C75" s="13">
        <v>28.46</v>
      </c>
      <c r="D75" s="13">
        <v>256.27100000000002</v>
      </c>
      <c r="E75" s="11">
        <f t="shared" si="0"/>
        <v>1116</v>
      </c>
      <c r="F75" s="11">
        <f t="shared" si="1"/>
        <v>285998.43600000005</v>
      </c>
      <c r="G75" s="11">
        <f t="shared" si="2"/>
        <v>1178</v>
      </c>
      <c r="H75" s="11">
        <f t="shared" si="3"/>
        <v>301887.23800000001</v>
      </c>
      <c r="I75" s="12">
        <v>1240</v>
      </c>
      <c r="J75" s="11">
        <f t="shared" si="4"/>
        <v>317776.04000000004</v>
      </c>
      <c r="K75" s="11">
        <f t="shared" si="5"/>
        <v>1426</v>
      </c>
      <c r="L75" s="11">
        <f t="shared" si="6"/>
        <v>365442.446</v>
      </c>
      <c r="M75" s="11">
        <f t="shared" si="7"/>
        <v>1639.8999999999999</v>
      </c>
      <c r="N75" s="11">
        <f t="shared" si="8"/>
        <v>420258.81289999996</v>
      </c>
      <c r="O75" s="11">
        <f t="shared" si="9"/>
        <v>1885.8849999999998</v>
      </c>
      <c r="P75" s="11">
        <f t="shared" si="10"/>
        <v>483297.63483499998</v>
      </c>
      <c r="Q75" s="11">
        <f t="shared" si="11"/>
        <v>2168.7677499999995</v>
      </c>
      <c r="R75" s="11">
        <f t="shared" si="12"/>
        <v>555792.28006024996</v>
      </c>
      <c r="S75" s="14" t="s">
        <v>16</v>
      </c>
      <c r="T75" s="13">
        <v>48</v>
      </c>
      <c r="U75" s="1"/>
      <c r="V75" s="1"/>
      <c r="W75" s="1"/>
      <c r="X75" s="1"/>
      <c r="Y75" s="1"/>
      <c r="Z75" s="1"/>
      <c r="AA75" s="1"/>
    </row>
    <row r="76" spans="1:27" ht="15.75" hidden="1" customHeight="1" x14ac:dyDescent="0.25">
      <c r="A76" s="10">
        <v>49</v>
      </c>
      <c r="B76" s="10">
        <v>10</v>
      </c>
      <c r="C76" s="10">
        <v>28.44</v>
      </c>
      <c r="D76" s="10">
        <v>284.54399999999998</v>
      </c>
      <c r="E76" s="11">
        <f t="shared" si="0"/>
        <v>1161</v>
      </c>
      <c r="F76" s="11">
        <f t="shared" si="1"/>
        <v>330355.58399999997</v>
      </c>
      <c r="G76" s="11">
        <f t="shared" si="2"/>
        <v>1225.5</v>
      </c>
      <c r="H76" s="11">
        <f t="shared" si="3"/>
        <v>348708.67199999996</v>
      </c>
      <c r="I76" s="12">
        <v>1290</v>
      </c>
      <c r="J76" s="11">
        <f t="shared" si="4"/>
        <v>367061.75999999995</v>
      </c>
      <c r="K76" s="11">
        <f t="shared" si="5"/>
        <v>1483.4999999999998</v>
      </c>
      <c r="L76" s="11">
        <f t="shared" si="6"/>
        <v>422121.02399999992</v>
      </c>
      <c r="M76" s="11">
        <f t="shared" si="7"/>
        <v>1706.0249999999996</v>
      </c>
      <c r="N76" s="11">
        <f t="shared" si="8"/>
        <v>485439.17759999988</v>
      </c>
      <c r="O76" s="11">
        <f t="shared" si="9"/>
        <v>1961.9287499999994</v>
      </c>
      <c r="P76" s="11">
        <f t="shared" si="10"/>
        <v>558255.05423999974</v>
      </c>
      <c r="Q76" s="11">
        <f t="shared" si="11"/>
        <v>2256.2180624999992</v>
      </c>
      <c r="R76" s="11">
        <f t="shared" si="12"/>
        <v>641993.31237599975</v>
      </c>
      <c r="S76" s="14" t="s">
        <v>16</v>
      </c>
      <c r="T76" s="10">
        <v>49</v>
      </c>
      <c r="U76" s="1"/>
      <c r="V76" s="1"/>
      <c r="W76" s="1"/>
      <c r="X76" s="1"/>
      <c r="Y76" s="1"/>
      <c r="Z76" s="1"/>
      <c r="AA76" s="1"/>
    </row>
    <row r="77" spans="1:27" ht="15.75" hidden="1" customHeight="1" x14ac:dyDescent="0.25">
      <c r="A77" s="10">
        <v>50</v>
      </c>
      <c r="B77" s="10">
        <v>10</v>
      </c>
      <c r="C77" s="10">
        <v>28.12</v>
      </c>
      <c r="D77" s="10">
        <v>281.10599999999999</v>
      </c>
      <c r="E77" s="11">
        <f t="shared" si="0"/>
        <v>1161</v>
      </c>
      <c r="F77" s="11">
        <f t="shared" si="1"/>
        <v>326364.06599999999</v>
      </c>
      <c r="G77" s="11">
        <f t="shared" si="2"/>
        <v>1225.5</v>
      </c>
      <c r="H77" s="11">
        <f t="shared" si="3"/>
        <v>344495.40299999999</v>
      </c>
      <c r="I77" s="12">
        <v>1290</v>
      </c>
      <c r="J77" s="11">
        <f t="shared" si="4"/>
        <v>362626.74</v>
      </c>
      <c r="K77" s="11">
        <f t="shared" si="5"/>
        <v>1483.4999999999998</v>
      </c>
      <c r="L77" s="11">
        <f t="shared" si="6"/>
        <v>417020.75099999993</v>
      </c>
      <c r="M77" s="11">
        <f t="shared" si="7"/>
        <v>1706.0249999999996</v>
      </c>
      <c r="N77" s="11">
        <f t="shared" si="8"/>
        <v>479573.8636499999</v>
      </c>
      <c r="O77" s="11">
        <f t="shared" si="9"/>
        <v>1961.9287499999994</v>
      </c>
      <c r="P77" s="11">
        <f t="shared" si="10"/>
        <v>551509.94319749984</v>
      </c>
      <c r="Q77" s="11">
        <f t="shared" si="11"/>
        <v>2256.2180624999992</v>
      </c>
      <c r="R77" s="11">
        <f t="shared" si="12"/>
        <v>634236.43467712472</v>
      </c>
      <c r="S77" s="14" t="s">
        <v>16</v>
      </c>
      <c r="T77" s="10">
        <v>50</v>
      </c>
      <c r="U77" s="1"/>
      <c r="V77" s="1"/>
      <c r="W77" s="1"/>
      <c r="X77" s="1"/>
      <c r="Y77" s="1"/>
      <c r="Z77" s="1"/>
      <c r="AA77" s="1"/>
    </row>
    <row r="78" spans="1:27" ht="15.75" hidden="1" customHeight="1" x14ac:dyDescent="0.25">
      <c r="A78" s="13">
        <v>51</v>
      </c>
      <c r="B78" s="13">
        <v>10</v>
      </c>
      <c r="C78" s="13">
        <v>28.1</v>
      </c>
      <c r="D78" s="13">
        <v>280.89699999999999</v>
      </c>
      <c r="E78" s="11">
        <f t="shared" si="0"/>
        <v>1116</v>
      </c>
      <c r="F78" s="11">
        <f t="shared" si="1"/>
        <v>313481.05199999997</v>
      </c>
      <c r="G78" s="11">
        <f t="shared" si="2"/>
        <v>1178</v>
      </c>
      <c r="H78" s="11">
        <f t="shared" si="3"/>
        <v>330896.66599999997</v>
      </c>
      <c r="I78" s="12">
        <v>1240</v>
      </c>
      <c r="J78" s="11">
        <f t="shared" si="4"/>
        <v>348312.27999999997</v>
      </c>
      <c r="K78" s="11">
        <f t="shared" si="5"/>
        <v>1426</v>
      </c>
      <c r="L78" s="11">
        <f t="shared" si="6"/>
        <v>400559.12199999997</v>
      </c>
      <c r="M78" s="11">
        <f t="shared" si="7"/>
        <v>1639.8999999999999</v>
      </c>
      <c r="N78" s="11">
        <f t="shared" si="8"/>
        <v>460642.99029999995</v>
      </c>
      <c r="O78" s="11">
        <f t="shared" si="9"/>
        <v>1885.8849999999998</v>
      </c>
      <c r="P78" s="11">
        <f t="shared" si="10"/>
        <v>529739.43884499988</v>
      </c>
      <c r="Q78" s="11">
        <f t="shared" si="11"/>
        <v>2168.7677499999995</v>
      </c>
      <c r="R78" s="11">
        <f t="shared" si="12"/>
        <v>609200.35467174987</v>
      </c>
      <c r="S78" s="14" t="s">
        <v>16</v>
      </c>
      <c r="T78" s="13">
        <v>51</v>
      </c>
      <c r="U78" s="1"/>
      <c r="V78" s="1"/>
      <c r="W78" s="1"/>
      <c r="X78" s="1"/>
      <c r="Y78" s="1"/>
      <c r="Z78" s="1"/>
      <c r="AA78" s="1"/>
    </row>
    <row r="79" spans="1:27" ht="15.75" hidden="1" customHeight="1" x14ac:dyDescent="0.25">
      <c r="A79" s="13">
        <v>52</v>
      </c>
      <c r="B79" s="13">
        <v>9</v>
      </c>
      <c r="C79" s="13">
        <v>28.08</v>
      </c>
      <c r="D79" s="13">
        <v>252.62799999999999</v>
      </c>
      <c r="E79" s="11">
        <f t="shared" si="0"/>
        <v>1116</v>
      </c>
      <c r="F79" s="11">
        <f t="shared" si="1"/>
        <v>281932.848</v>
      </c>
      <c r="G79" s="11">
        <f t="shared" si="2"/>
        <v>1178</v>
      </c>
      <c r="H79" s="11">
        <f t="shared" si="3"/>
        <v>297595.78399999999</v>
      </c>
      <c r="I79" s="12">
        <v>1240</v>
      </c>
      <c r="J79" s="11">
        <f t="shared" si="4"/>
        <v>313258.71999999997</v>
      </c>
      <c r="K79" s="11">
        <f t="shared" si="5"/>
        <v>1426</v>
      </c>
      <c r="L79" s="11">
        <f t="shared" si="6"/>
        <v>360247.52799999999</v>
      </c>
      <c r="M79" s="11">
        <f t="shared" si="7"/>
        <v>1639.8999999999999</v>
      </c>
      <c r="N79" s="11">
        <f t="shared" si="8"/>
        <v>414284.65719999996</v>
      </c>
      <c r="O79" s="11">
        <f t="shared" si="9"/>
        <v>1885.8849999999998</v>
      </c>
      <c r="P79" s="11">
        <f t="shared" si="10"/>
        <v>476427.35577999993</v>
      </c>
      <c r="Q79" s="11">
        <f t="shared" si="11"/>
        <v>2168.7677499999995</v>
      </c>
      <c r="R79" s="11">
        <f t="shared" si="12"/>
        <v>547891.45914699987</v>
      </c>
      <c r="S79" s="14" t="s">
        <v>16</v>
      </c>
      <c r="T79" s="13">
        <v>52</v>
      </c>
      <c r="U79" s="1"/>
      <c r="V79" s="1"/>
      <c r="W79" s="1"/>
      <c r="X79" s="1"/>
      <c r="Y79" s="1"/>
      <c r="Z79" s="1"/>
      <c r="AA79" s="1"/>
    </row>
    <row r="80" spans="1:27" ht="15.75" hidden="1" customHeight="1" x14ac:dyDescent="0.25">
      <c r="A80" s="13">
        <v>53</v>
      </c>
      <c r="B80" s="13">
        <v>9</v>
      </c>
      <c r="C80" s="13">
        <v>28.06</v>
      </c>
      <c r="D80" s="13">
        <v>252.458</v>
      </c>
      <c r="E80" s="11">
        <f t="shared" si="0"/>
        <v>1116</v>
      </c>
      <c r="F80" s="11">
        <f t="shared" si="1"/>
        <v>281743.12800000003</v>
      </c>
      <c r="G80" s="11">
        <f t="shared" si="2"/>
        <v>1178</v>
      </c>
      <c r="H80" s="11">
        <f t="shared" si="3"/>
        <v>297395.52399999998</v>
      </c>
      <c r="I80" s="12">
        <v>1240</v>
      </c>
      <c r="J80" s="11">
        <f t="shared" si="4"/>
        <v>313047.92</v>
      </c>
      <c r="K80" s="11">
        <f t="shared" si="5"/>
        <v>1426</v>
      </c>
      <c r="L80" s="11">
        <f t="shared" si="6"/>
        <v>360005.10800000001</v>
      </c>
      <c r="M80" s="11">
        <f t="shared" si="7"/>
        <v>1639.8999999999999</v>
      </c>
      <c r="N80" s="11">
        <f t="shared" si="8"/>
        <v>414005.87419999996</v>
      </c>
      <c r="O80" s="11">
        <f t="shared" si="9"/>
        <v>1885.8849999999998</v>
      </c>
      <c r="P80" s="11">
        <f t="shared" si="10"/>
        <v>476106.75532999996</v>
      </c>
      <c r="Q80" s="11">
        <f t="shared" si="11"/>
        <v>2168.7677499999995</v>
      </c>
      <c r="R80" s="11">
        <f t="shared" si="12"/>
        <v>547522.76862949983</v>
      </c>
      <c r="S80" s="14" t="s">
        <v>16</v>
      </c>
      <c r="T80" s="13">
        <v>53</v>
      </c>
      <c r="U80" s="1"/>
      <c r="V80" s="1"/>
      <c r="W80" s="1"/>
      <c r="X80" s="1"/>
      <c r="Y80" s="1"/>
      <c r="Z80" s="1"/>
      <c r="AA80" s="1"/>
    </row>
    <row r="81" spans="1:27" ht="15.75" hidden="1" customHeight="1" x14ac:dyDescent="0.25">
      <c r="A81" s="13">
        <v>54</v>
      </c>
      <c r="B81" s="13">
        <v>9</v>
      </c>
      <c r="C81" s="13">
        <v>28.04</v>
      </c>
      <c r="D81" s="13">
        <v>252.28800000000001</v>
      </c>
      <c r="E81" s="11">
        <f t="shared" si="0"/>
        <v>1116</v>
      </c>
      <c r="F81" s="11">
        <f t="shared" si="1"/>
        <v>281553.408</v>
      </c>
      <c r="G81" s="11">
        <f t="shared" si="2"/>
        <v>1178</v>
      </c>
      <c r="H81" s="11">
        <f t="shared" si="3"/>
        <v>297195.26400000002</v>
      </c>
      <c r="I81" s="12">
        <v>1240</v>
      </c>
      <c r="J81" s="11">
        <f t="shared" si="4"/>
        <v>312837.12</v>
      </c>
      <c r="K81" s="11">
        <f t="shared" si="5"/>
        <v>1426</v>
      </c>
      <c r="L81" s="11">
        <f t="shared" si="6"/>
        <v>359762.68800000002</v>
      </c>
      <c r="M81" s="11">
        <f t="shared" si="7"/>
        <v>1639.8999999999999</v>
      </c>
      <c r="N81" s="11">
        <f t="shared" si="8"/>
        <v>413727.09119999997</v>
      </c>
      <c r="O81" s="11">
        <f t="shared" si="9"/>
        <v>1885.8849999999998</v>
      </c>
      <c r="P81" s="11">
        <f t="shared" si="10"/>
        <v>475786.15487999999</v>
      </c>
      <c r="Q81" s="11">
        <f t="shared" si="11"/>
        <v>2168.7677499999995</v>
      </c>
      <c r="R81" s="11">
        <f t="shared" si="12"/>
        <v>547154.0781119999</v>
      </c>
      <c r="S81" s="14" t="s">
        <v>16</v>
      </c>
      <c r="T81" s="13">
        <v>54</v>
      </c>
      <c r="U81" s="1"/>
      <c r="V81" s="1"/>
      <c r="W81" s="1"/>
      <c r="X81" s="1"/>
      <c r="Y81" s="1"/>
      <c r="Z81" s="1"/>
      <c r="AA81" s="1"/>
    </row>
    <row r="82" spans="1:27" ht="15.75" hidden="1" customHeight="1" x14ac:dyDescent="0.25">
      <c r="A82" s="13">
        <v>55</v>
      </c>
      <c r="B82" s="13">
        <v>9</v>
      </c>
      <c r="C82" s="13">
        <v>28.02</v>
      </c>
      <c r="D82" s="13">
        <v>252.11799999999999</v>
      </c>
      <c r="E82" s="11">
        <f t="shared" si="0"/>
        <v>1116</v>
      </c>
      <c r="F82" s="11">
        <f t="shared" si="1"/>
        <v>281363.68799999997</v>
      </c>
      <c r="G82" s="11">
        <f t="shared" si="2"/>
        <v>1178</v>
      </c>
      <c r="H82" s="11">
        <f t="shared" si="3"/>
        <v>296995.00400000002</v>
      </c>
      <c r="I82" s="12">
        <v>1240</v>
      </c>
      <c r="J82" s="11">
        <f t="shared" si="4"/>
        <v>312626.32</v>
      </c>
      <c r="K82" s="11">
        <f t="shared" si="5"/>
        <v>1426</v>
      </c>
      <c r="L82" s="11">
        <f t="shared" si="6"/>
        <v>359520.26799999998</v>
      </c>
      <c r="M82" s="11">
        <f t="shared" si="7"/>
        <v>1639.8999999999999</v>
      </c>
      <c r="N82" s="11">
        <f t="shared" si="8"/>
        <v>413448.30819999997</v>
      </c>
      <c r="O82" s="11">
        <f t="shared" si="9"/>
        <v>1885.8849999999998</v>
      </c>
      <c r="P82" s="11">
        <f t="shared" si="10"/>
        <v>475465.5544299999</v>
      </c>
      <c r="Q82" s="11">
        <f t="shared" si="11"/>
        <v>2168.7677499999995</v>
      </c>
      <c r="R82" s="11">
        <f t="shared" si="12"/>
        <v>546785.38759449986</v>
      </c>
      <c r="S82" s="14" t="s">
        <v>16</v>
      </c>
      <c r="T82" s="13">
        <v>55</v>
      </c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3">
        <v>56</v>
      </c>
      <c r="B83" s="13">
        <v>9</v>
      </c>
      <c r="C83" s="13">
        <v>28</v>
      </c>
      <c r="D83" s="13">
        <v>251.94800000000001</v>
      </c>
      <c r="E83" s="11">
        <f t="shared" si="0"/>
        <v>1116</v>
      </c>
      <c r="F83" s="11">
        <f t="shared" si="1"/>
        <v>281173.96799999999</v>
      </c>
      <c r="G83" s="11">
        <f t="shared" si="2"/>
        <v>1178</v>
      </c>
      <c r="H83" s="11">
        <f t="shared" si="3"/>
        <v>296794.74400000001</v>
      </c>
      <c r="I83" s="12">
        <v>1240</v>
      </c>
      <c r="J83" s="11">
        <f t="shared" si="4"/>
        <v>312415.52</v>
      </c>
      <c r="K83" s="11">
        <f t="shared" si="5"/>
        <v>1426</v>
      </c>
      <c r="L83" s="11">
        <f t="shared" si="6"/>
        <v>359277.848</v>
      </c>
      <c r="M83" s="11">
        <f t="shared" si="7"/>
        <v>1639.8999999999999</v>
      </c>
      <c r="N83" s="11">
        <f t="shared" si="8"/>
        <v>413169.52519999997</v>
      </c>
      <c r="O83" s="11">
        <f t="shared" si="9"/>
        <v>1885.8849999999998</v>
      </c>
      <c r="P83" s="11">
        <f t="shared" si="10"/>
        <v>475144.95397999993</v>
      </c>
      <c r="Q83" s="11">
        <f t="shared" si="11"/>
        <v>2168.7677499999995</v>
      </c>
      <c r="R83" s="11">
        <f t="shared" si="12"/>
        <v>546416.69707699993</v>
      </c>
      <c r="S83" s="13" t="s">
        <v>15</v>
      </c>
      <c r="T83" s="13">
        <v>56</v>
      </c>
      <c r="U83" s="1"/>
      <c r="V83" s="1"/>
      <c r="W83" s="1"/>
      <c r="X83" s="1"/>
      <c r="Y83" s="1"/>
      <c r="Z83" s="1"/>
      <c r="AA83" s="1"/>
    </row>
    <row r="84" spans="1:27" ht="15.75" hidden="1" customHeight="1" x14ac:dyDescent="0.25">
      <c r="A84" s="13">
        <v>57</v>
      </c>
      <c r="B84" s="13">
        <v>8</v>
      </c>
      <c r="C84" s="13">
        <v>27.98</v>
      </c>
      <c r="D84" s="13">
        <v>223.81100000000001</v>
      </c>
      <c r="E84" s="11">
        <f t="shared" si="0"/>
        <v>1116</v>
      </c>
      <c r="F84" s="11">
        <f t="shared" si="1"/>
        <v>249773.076</v>
      </c>
      <c r="G84" s="11">
        <f t="shared" si="2"/>
        <v>1178</v>
      </c>
      <c r="H84" s="11">
        <f t="shared" si="3"/>
        <v>263649.35800000001</v>
      </c>
      <c r="I84" s="12">
        <v>1240</v>
      </c>
      <c r="J84" s="11">
        <f t="shared" si="4"/>
        <v>277525.64</v>
      </c>
      <c r="K84" s="11">
        <f t="shared" si="5"/>
        <v>1426</v>
      </c>
      <c r="L84" s="11">
        <f t="shared" si="6"/>
        <v>319154.48600000003</v>
      </c>
      <c r="M84" s="11">
        <f t="shared" si="7"/>
        <v>1639.8999999999999</v>
      </c>
      <c r="N84" s="11">
        <f t="shared" si="8"/>
        <v>367027.65889999998</v>
      </c>
      <c r="O84" s="11">
        <f t="shared" si="9"/>
        <v>1885.8849999999998</v>
      </c>
      <c r="P84" s="11">
        <f t="shared" si="10"/>
        <v>422081.80773499998</v>
      </c>
      <c r="Q84" s="11">
        <f t="shared" si="11"/>
        <v>2168.7677499999995</v>
      </c>
      <c r="R84" s="11">
        <f t="shared" si="12"/>
        <v>485394.07889524993</v>
      </c>
      <c r="S84" s="67" t="s">
        <v>49</v>
      </c>
      <c r="T84" s="13">
        <v>57</v>
      </c>
      <c r="U84" s="1"/>
      <c r="V84" s="1"/>
      <c r="W84" s="1"/>
      <c r="X84" s="1"/>
      <c r="Y84" s="1"/>
      <c r="Z84" s="1"/>
      <c r="AA84" s="1"/>
    </row>
    <row r="85" spans="1:27" ht="15.75" hidden="1" customHeight="1" x14ac:dyDescent="0.25">
      <c r="A85" s="13">
        <v>58</v>
      </c>
      <c r="B85" s="13">
        <v>8</v>
      </c>
      <c r="C85" s="13">
        <v>27.97</v>
      </c>
      <c r="D85" s="13">
        <v>223.67699999999999</v>
      </c>
      <c r="E85" s="11">
        <f t="shared" si="0"/>
        <v>1116</v>
      </c>
      <c r="F85" s="11">
        <f t="shared" si="1"/>
        <v>249623.53199999998</v>
      </c>
      <c r="G85" s="11">
        <f t="shared" si="2"/>
        <v>1178</v>
      </c>
      <c r="H85" s="11">
        <f t="shared" si="3"/>
        <v>263491.50599999999</v>
      </c>
      <c r="I85" s="12">
        <v>1240</v>
      </c>
      <c r="J85" s="11">
        <f t="shared" si="4"/>
        <v>277359.48</v>
      </c>
      <c r="K85" s="11">
        <f t="shared" si="5"/>
        <v>1426</v>
      </c>
      <c r="L85" s="11">
        <f t="shared" si="6"/>
        <v>318963.402</v>
      </c>
      <c r="M85" s="11">
        <f t="shared" si="7"/>
        <v>1639.8999999999999</v>
      </c>
      <c r="N85" s="11">
        <f t="shared" si="8"/>
        <v>366807.91229999997</v>
      </c>
      <c r="O85" s="11">
        <f t="shared" si="9"/>
        <v>1885.8849999999998</v>
      </c>
      <c r="P85" s="11">
        <f t="shared" si="10"/>
        <v>421829.09914499993</v>
      </c>
      <c r="Q85" s="11">
        <f t="shared" si="11"/>
        <v>2168.7677499999995</v>
      </c>
      <c r="R85" s="11">
        <f t="shared" si="12"/>
        <v>485103.46401674987</v>
      </c>
      <c r="S85" s="67" t="s">
        <v>49</v>
      </c>
      <c r="T85" s="13">
        <v>58</v>
      </c>
      <c r="U85" s="1"/>
      <c r="V85" s="1"/>
      <c r="W85" s="1"/>
      <c r="X85" s="1"/>
      <c r="Y85" s="1"/>
      <c r="Z85" s="1"/>
      <c r="AA85" s="1"/>
    </row>
    <row r="86" spans="1:27" ht="15.75" hidden="1" customHeight="1" x14ac:dyDescent="0.25">
      <c r="A86" s="13">
        <v>59</v>
      </c>
      <c r="B86" s="13">
        <v>8</v>
      </c>
      <c r="C86" s="13">
        <v>27.95</v>
      </c>
      <c r="D86" s="13">
        <v>223.54300000000001</v>
      </c>
      <c r="E86" s="11">
        <f t="shared" si="0"/>
        <v>1116</v>
      </c>
      <c r="F86" s="11">
        <f t="shared" si="1"/>
        <v>249473.98800000001</v>
      </c>
      <c r="G86" s="11">
        <f t="shared" si="2"/>
        <v>1178</v>
      </c>
      <c r="H86" s="11">
        <f t="shared" si="3"/>
        <v>263333.65399999998</v>
      </c>
      <c r="I86" s="12">
        <v>1240</v>
      </c>
      <c r="J86" s="11">
        <f t="shared" si="4"/>
        <v>277193.32</v>
      </c>
      <c r="K86" s="11">
        <f t="shared" si="5"/>
        <v>1426</v>
      </c>
      <c r="L86" s="11">
        <f t="shared" si="6"/>
        <v>318772.31800000003</v>
      </c>
      <c r="M86" s="11">
        <f t="shared" si="7"/>
        <v>1639.8999999999999</v>
      </c>
      <c r="N86" s="11">
        <f t="shared" si="8"/>
        <v>366588.16569999995</v>
      </c>
      <c r="O86" s="11">
        <f t="shared" si="9"/>
        <v>1885.8849999999998</v>
      </c>
      <c r="P86" s="11">
        <f t="shared" si="10"/>
        <v>421576.39055499993</v>
      </c>
      <c r="Q86" s="11">
        <f t="shared" si="11"/>
        <v>2168.7677499999995</v>
      </c>
      <c r="R86" s="11">
        <f t="shared" si="12"/>
        <v>484812.84913824993</v>
      </c>
      <c r="S86" s="67" t="s">
        <v>49</v>
      </c>
      <c r="T86" s="13">
        <v>59</v>
      </c>
      <c r="U86" s="1"/>
      <c r="V86" s="1"/>
      <c r="W86" s="1"/>
      <c r="X86" s="1"/>
      <c r="Y86" s="1"/>
      <c r="Z86" s="1"/>
      <c r="AA86" s="1"/>
    </row>
    <row r="87" spans="1:27" ht="15.75" hidden="1" customHeight="1" x14ac:dyDescent="0.25">
      <c r="A87" s="13">
        <v>60</v>
      </c>
      <c r="B87" s="13">
        <v>8</v>
      </c>
      <c r="C87" s="13">
        <v>27.93</v>
      </c>
      <c r="D87" s="13">
        <v>223.40899999999999</v>
      </c>
      <c r="E87" s="11">
        <f t="shared" si="0"/>
        <v>1116</v>
      </c>
      <c r="F87" s="11">
        <f t="shared" si="1"/>
        <v>249324.44399999999</v>
      </c>
      <c r="G87" s="11">
        <f t="shared" si="2"/>
        <v>1178</v>
      </c>
      <c r="H87" s="11">
        <f t="shared" si="3"/>
        <v>263175.80199999997</v>
      </c>
      <c r="I87" s="12">
        <v>1240</v>
      </c>
      <c r="J87" s="11">
        <f t="shared" si="4"/>
        <v>277027.15999999997</v>
      </c>
      <c r="K87" s="11">
        <f t="shared" si="5"/>
        <v>1426</v>
      </c>
      <c r="L87" s="11">
        <f t="shared" si="6"/>
        <v>318581.234</v>
      </c>
      <c r="M87" s="11">
        <f t="shared" si="7"/>
        <v>1639.8999999999999</v>
      </c>
      <c r="N87" s="11">
        <f t="shared" si="8"/>
        <v>366368.41909999994</v>
      </c>
      <c r="O87" s="11">
        <f t="shared" si="9"/>
        <v>1885.8849999999998</v>
      </c>
      <c r="P87" s="11">
        <f t="shared" si="10"/>
        <v>421323.68196499994</v>
      </c>
      <c r="Q87" s="11">
        <f t="shared" si="11"/>
        <v>2168.7677499999995</v>
      </c>
      <c r="R87" s="11">
        <f t="shared" si="12"/>
        <v>484522.23425974988</v>
      </c>
      <c r="S87" s="67" t="s">
        <v>49</v>
      </c>
      <c r="T87" s="13">
        <v>60</v>
      </c>
      <c r="U87" s="1"/>
      <c r="V87" s="1"/>
      <c r="W87" s="1"/>
      <c r="X87" s="1"/>
      <c r="Y87" s="1"/>
      <c r="Z87" s="1"/>
      <c r="AA87" s="1"/>
    </row>
    <row r="88" spans="1:27" ht="15.75" hidden="1" customHeight="1" x14ac:dyDescent="0.25">
      <c r="A88" s="13">
        <v>61</v>
      </c>
      <c r="B88" s="13">
        <v>8</v>
      </c>
      <c r="C88" s="13">
        <v>27.92</v>
      </c>
      <c r="D88" s="13">
        <v>223.274</v>
      </c>
      <c r="E88" s="11">
        <f t="shared" si="0"/>
        <v>1116</v>
      </c>
      <c r="F88" s="11">
        <f t="shared" si="1"/>
        <v>249173.78400000001</v>
      </c>
      <c r="G88" s="11">
        <f t="shared" si="2"/>
        <v>1178</v>
      </c>
      <c r="H88" s="11">
        <f t="shared" si="3"/>
        <v>263016.772</v>
      </c>
      <c r="I88" s="12">
        <v>1240</v>
      </c>
      <c r="J88" s="11">
        <f t="shared" si="4"/>
        <v>276859.76</v>
      </c>
      <c r="K88" s="11">
        <f t="shared" si="5"/>
        <v>1426</v>
      </c>
      <c r="L88" s="11">
        <f t="shared" si="6"/>
        <v>318388.72399999999</v>
      </c>
      <c r="M88" s="11">
        <f t="shared" si="7"/>
        <v>1639.8999999999999</v>
      </c>
      <c r="N88" s="11">
        <f t="shared" si="8"/>
        <v>366147.03259999998</v>
      </c>
      <c r="O88" s="11">
        <f t="shared" si="9"/>
        <v>1885.8849999999998</v>
      </c>
      <c r="P88" s="11">
        <f t="shared" si="10"/>
        <v>421069.08748999995</v>
      </c>
      <c r="Q88" s="11">
        <f t="shared" si="11"/>
        <v>2168.7677499999995</v>
      </c>
      <c r="R88" s="11">
        <f t="shared" si="12"/>
        <v>484229.45061349991</v>
      </c>
      <c r="S88" s="67" t="s">
        <v>49</v>
      </c>
      <c r="T88" s="13">
        <v>61</v>
      </c>
      <c r="U88" s="1"/>
      <c r="V88" s="1"/>
      <c r="W88" s="1"/>
      <c r="X88" s="1"/>
      <c r="Y88" s="1"/>
      <c r="Z88" s="1"/>
      <c r="AA88" s="1"/>
    </row>
    <row r="89" spans="1:27" ht="15.75" hidden="1" customHeight="1" x14ac:dyDescent="0.25">
      <c r="A89" s="13">
        <v>62</v>
      </c>
      <c r="B89" s="13">
        <v>8</v>
      </c>
      <c r="C89" s="13">
        <v>27.9</v>
      </c>
      <c r="D89" s="13">
        <v>223.14</v>
      </c>
      <c r="E89" s="11">
        <f t="shared" si="0"/>
        <v>1116</v>
      </c>
      <c r="F89" s="11">
        <f t="shared" si="1"/>
        <v>249024.24</v>
      </c>
      <c r="G89" s="11">
        <f t="shared" si="2"/>
        <v>1178</v>
      </c>
      <c r="H89" s="11">
        <f t="shared" si="3"/>
        <v>262858.92</v>
      </c>
      <c r="I89" s="12">
        <v>1240</v>
      </c>
      <c r="J89" s="11">
        <f t="shared" si="4"/>
        <v>276693.59999999998</v>
      </c>
      <c r="K89" s="11">
        <f t="shared" si="5"/>
        <v>1426</v>
      </c>
      <c r="L89" s="11">
        <f t="shared" si="6"/>
        <v>318197.63999999996</v>
      </c>
      <c r="M89" s="11">
        <f t="shared" si="7"/>
        <v>1639.8999999999999</v>
      </c>
      <c r="N89" s="11">
        <f t="shared" si="8"/>
        <v>365927.28599999996</v>
      </c>
      <c r="O89" s="11">
        <f t="shared" si="9"/>
        <v>1885.8849999999998</v>
      </c>
      <c r="P89" s="11">
        <f t="shared" si="10"/>
        <v>420816.37889999989</v>
      </c>
      <c r="Q89" s="11">
        <f t="shared" si="11"/>
        <v>2168.7677499999995</v>
      </c>
      <c r="R89" s="11">
        <f t="shared" si="12"/>
        <v>483938.83573499986</v>
      </c>
      <c r="S89" s="67" t="s">
        <v>49</v>
      </c>
      <c r="T89" s="13">
        <v>62</v>
      </c>
      <c r="U89" s="1"/>
      <c r="V89" s="1"/>
      <c r="W89" s="1"/>
      <c r="X89" s="1"/>
      <c r="Y89" s="1"/>
      <c r="Z89" s="1"/>
      <c r="AA89" s="1"/>
    </row>
    <row r="90" spans="1:27" ht="15.75" hidden="1" customHeight="1" x14ac:dyDescent="0.25">
      <c r="A90" s="13">
        <v>63</v>
      </c>
      <c r="B90" s="13">
        <v>8</v>
      </c>
      <c r="C90" s="13">
        <v>27.88</v>
      </c>
      <c r="D90" s="13">
        <v>223.006</v>
      </c>
      <c r="E90" s="11">
        <f t="shared" si="0"/>
        <v>1116</v>
      </c>
      <c r="F90" s="11">
        <f t="shared" si="1"/>
        <v>248874.696</v>
      </c>
      <c r="G90" s="11">
        <f t="shared" si="2"/>
        <v>1178</v>
      </c>
      <c r="H90" s="11">
        <f t="shared" si="3"/>
        <v>262701.06800000003</v>
      </c>
      <c r="I90" s="12">
        <v>1240</v>
      </c>
      <c r="J90" s="11">
        <f t="shared" si="4"/>
        <v>276527.44</v>
      </c>
      <c r="K90" s="11">
        <f t="shared" si="5"/>
        <v>1426</v>
      </c>
      <c r="L90" s="11">
        <f t="shared" si="6"/>
        <v>318006.55599999998</v>
      </c>
      <c r="M90" s="11">
        <f t="shared" si="7"/>
        <v>1639.8999999999999</v>
      </c>
      <c r="N90" s="11">
        <f t="shared" si="8"/>
        <v>365707.53939999995</v>
      </c>
      <c r="O90" s="11">
        <f t="shared" si="9"/>
        <v>1885.8849999999998</v>
      </c>
      <c r="P90" s="11">
        <f t="shared" si="10"/>
        <v>420563.67030999996</v>
      </c>
      <c r="Q90" s="11">
        <f t="shared" si="11"/>
        <v>2168.7677499999995</v>
      </c>
      <c r="R90" s="11">
        <f t="shared" si="12"/>
        <v>483648.22085649992</v>
      </c>
      <c r="S90" s="67" t="s">
        <v>49</v>
      </c>
      <c r="T90" s="13">
        <v>63</v>
      </c>
      <c r="U90" s="1"/>
      <c r="V90" s="1"/>
      <c r="W90" s="1"/>
      <c r="X90" s="1"/>
      <c r="Y90" s="1"/>
      <c r="Z90" s="1"/>
      <c r="AA90" s="1"/>
    </row>
    <row r="91" spans="1:27" ht="15.75" hidden="1" customHeight="1" x14ac:dyDescent="0.25">
      <c r="A91" s="13">
        <v>64</v>
      </c>
      <c r="B91" s="13">
        <v>8</v>
      </c>
      <c r="C91" s="13">
        <v>27.87</v>
      </c>
      <c r="D91" s="13">
        <v>222.87200000000001</v>
      </c>
      <c r="E91" s="11">
        <f t="shared" si="0"/>
        <v>1116</v>
      </c>
      <c r="F91" s="11">
        <f t="shared" si="1"/>
        <v>248725.152</v>
      </c>
      <c r="G91" s="11">
        <f t="shared" si="2"/>
        <v>1178</v>
      </c>
      <c r="H91" s="11">
        <f t="shared" si="3"/>
        <v>262543.21600000001</v>
      </c>
      <c r="I91" s="12">
        <v>1240</v>
      </c>
      <c r="J91" s="11">
        <f t="shared" si="4"/>
        <v>276361.28000000003</v>
      </c>
      <c r="K91" s="11">
        <f t="shared" si="5"/>
        <v>1426</v>
      </c>
      <c r="L91" s="11">
        <f t="shared" si="6"/>
        <v>317815.47200000001</v>
      </c>
      <c r="M91" s="11">
        <f t="shared" si="7"/>
        <v>1639.8999999999999</v>
      </c>
      <c r="N91" s="11">
        <f t="shared" si="8"/>
        <v>365487.7928</v>
      </c>
      <c r="O91" s="11">
        <f t="shared" si="9"/>
        <v>1885.8849999999998</v>
      </c>
      <c r="P91" s="11">
        <f t="shared" si="10"/>
        <v>420310.96171999996</v>
      </c>
      <c r="Q91" s="11">
        <f t="shared" si="11"/>
        <v>2168.7677499999995</v>
      </c>
      <c r="R91" s="11">
        <f t="shared" si="12"/>
        <v>483357.60597799992</v>
      </c>
      <c r="S91" s="67" t="s">
        <v>49</v>
      </c>
      <c r="T91" s="13">
        <v>64</v>
      </c>
      <c r="U91" s="1"/>
      <c r="V91" s="1"/>
      <c r="W91" s="1"/>
      <c r="X91" s="1"/>
      <c r="Y91" s="1"/>
      <c r="Z91" s="1"/>
      <c r="AA91" s="1"/>
    </row>
    <row r="92" spans="1:27" ht="15.75" hidden="1" customHeight="1" x14ac:dyDescent="0.25">
      <c r="A92" s="13">
        <v>65</v>
      </c>
      <c r="B92" s="13">
        <v>8</v>
      </c>
      <c r="C92" s="13">
        <v>27.85</v>
      </c>
      <c r="D92" s="13">
        <v>222.738</v>
      </c>
      <c r="E92" s="11">
        <f t="shared" si="0"/>
        <v>1116</v>
      </c>
      <c r="F92" s="11">
        <f t="shared" si="1"/>
        <v>248575.60800000001</v>
      </c>
      <c r="G92" s="11">
        <f t="shared" si="2"/>
        <v>1178</v>
      </c>
      <c r="H92" s="11">
        <f t="shared" si="3"/>
        <v>262385.364</v>
      </c>
      <c r="I92" s="12">
        <v>1240</v>
      </c>
      <c r="J92" s="11">
        <f t="shared" si="4"/>
        <v>276195.12</v>
      </c>
      <c r="K92" s="11">
        <f t="shared" si="5"/>
        <v>1426</v>
      </c>
      <c r="L92" s="11">
        <f t="shared" si="6"/>
        <v>317624.38799999998</v>
      </c>
      <c r="M92" s="11">
        <f t="shared" si="7"/>
        <v>1639.8999999999999</v>
      </c>
      <c r="N92" s="11">
        <f t="shared" si="8"/>
        <v>365268.04619999998</v>
      </c>
      <c r="O92" s="11">
        <f t="shared" si="9"/>
        <v>1885.8849999999998</v>
      </c>
      <c r="P92" s="11">
        <f t="shared" si="10"/>
        <v>420058.25312999997</v>
      </c>
      <c r="Q92" s="11">
        <f t="shared" si="11"/>
        <v>2168.7677499999995</v>
      </c>
      <c r="R92" s="11">
        <f t="shared" si="12"/>
        <v>483066.99109949986</v>
      </c>
      <c r="S92" s="67" t="s">
        <v>49</v>
      </c>
      <c r="T92" s="13">
        <v>65</v>
      </c>
      <c r="U92" s="1"/>
      <c r="V92" s="1"/>
      <c r="W92" s="1"/>
      <c r="X92" s="1"/>
      <c r="Y92" s="1"/>
      <c r="Z92" s="1"/>
      <c r="AA92" s="1"/>
    </row>
    <row r="93" spans="1:27" ht="15.75" hidden="1" customHeight="1" x14ac:dyDescent="0.25">
      <c r="A93" s="13">
        <v>66</v>
      </c>
      <c r="B93" s="13">
        <v>8</v>
      </c>
      <c r="C93" s="13">
        <v>27.83</v>
      </c>
      <c r="D93" s="13">
        <v>222.60300000000001</v>
      </c>
      <c r="E93" s="11">
        <f t="shared" si="0"/>
        <v>1116</v>
      </c>
      <c r="F93" s="11">
        <f t="shared" si="1"/>
        <v>248424.948</v>
      </c>
      <c r="G93" s="11">
        <f t="shared" si="2"/>
        <v>1178</v>
      </c>
      <c r="H93" s="11">
        <f t="shared" si="3"/>
        <v>262226.33400000003</v>
      </c>
      <c r="I93" s="12">
        <v>1240</v>
      </c>
      <c r="J93" s="11">
        <f t="shared" si="4"/>
        <v>276027.72000000003</v>
      </c>
      <c r="K93" s="11">
        <f t="shared" si="5"/>
        <v>1426</v>
      </c>
      <c r="L93" s="11">
        <f t="shared" si="6"/>
        <v>317431.87800000003</v>
      </c>
      <c r="M93" s="11">
        <f t="shared" si="7"/>
        <v>1639.8999999999999</v>
      </c>
      <c r="N93" s="11">
        <f t="shared" si="8"/>
        <v>365046.65969999996</v>
      </c>
      <c r="O93" s="11">
        <f t="shared" si="9"/>
        <v>1885.8849999999998</v>
      </c>
      <c r="P93" s="11">
        <f t="shared" si="10"/>
        <v>419803.65865499998</v>
      </c>
      <c r="Q93" s="11">
        <f t="shared" si="11"/>
        <v>2168.7677499999995</v>
      </c>
      <c r="R93" s="11">
        <f t="shared" si="12"/>
        <v>482774.2074532499</v>
      </c>
      <c r="S93" s="67" t="s">
        <v>49</v>
      </c>
      <c r="T93" s="13">
        <v>66</v>
      </c>
      <c r="U93" s="1"/>
      <c r="V93" s="1"/>
      <c r="W93" s="1"/>
      <c r="X93" s="1"/>
      <c r="Y93" s="1"/>
      <c r="Z93" s="1"/>
      <c r="AA93" s="1"/>
    </row>
    <row r="94" spans="1:27" ht="15.75" hidden="1" customHeight="1" x14ac:dyDescent="0.25">
      <c r="A94" s="13">
        <v>67</v>
      </c>
      <c r="B94" s="13">
        <v>7</v>
      </c>
      <c r="C94" s="13">
        <v>27.82</v>
      </c>
      <c r="D94" s="13">
        <v>194.66800000000001</v>
      </c>
      <c r="E94" s="11">
        <f t="shared" si="0"/>
        <v>1116</v>
      </c>
      <c r="F94" s="11">
        <f t="shared" si="1"/>
        <v>217249.48800000001</v>
      </c>
      <c r="G94" s="11">
        <f t="shared" si="2"/>
        <v>1178</v>
      </c>
      <c r="H94" s="11">
        <f t="shared" si="3"/>
        <v>229318.90400000001</v>
      </c>
      <c r="I94" s="12">
        <v>1240</v>
      </c>
      <c r="J94" s="11">
        <f t="shared" si="4"/>
        <v>241388.32</v>
      </c>
      <c r="K94" s="11">
        <f t="shared" si="5"/>
        <v>1426</v>
      </c>
      <c r="L94" s="11">
        <f t="shared" si="6"/>
        <v>277596.56800000003</v>
      </c>
      <c r="M94" s="11">
        <f t="shared" si="7"/>
        <v>1639.8999999999999</v>
      </c>
      <c r="N94" s="11">
        <f t="shared" si="8"/>
        <v>319236.05319999997</v>
      </c>
      <c r="O94" s="11">
        <f t="shared" si="9"/>
        <v>1885.8849999999998</v>
      </c>
      <c r="P94" s="11">
        <f t="shared" si="10"/>
        <v>367121.46117999998</v>
      </c>
      <c r="Q94" s="11">
        <f t="shared" si="11"/>
        <v>2168.7677499999995</v>
      </c>
      <c r="R94" s="11">
        <f t="shared" si="12"/>
        <v>422189.68035699992</v>
      </c>
      <c r="S94" s="67" t="s">
        <v>49</v>
      </c>
      <c r="T94" s="13">
        <v>67</v>
      </c>
      <c r="U94" s="1"/>
      <c r="V94" s="1"/>
      <c r="W94" s="1"/>
      <c r="X94" s="1"/>
      <c r="Y94" s="1"/>
      <c r="Z94" s="1"/>
      <c r="AA94" s="1"/>
    </row>
    <row r="95" spans="1:27" ht="15.75" hidden="1" customHeight="1" x14ac:dyDescent="0.25">
      <c r="A95" s="13">
        <v>68</v>
      </c>
      <c r="B95" s="13">
        <v>7</v>
      </c>
      <c r="C95" s="13">
        <v>27.8</v>
      </c>
      <c r="D95" s="13">
        <v>194.565</v>
      </c>
      <c r="E95" s="11">
        <f t="shared" si="0"/>
        <v>1116</v>
      </c>
      <c r="F95" s="11">
        <f t="shared" si="1"/>
        <v>217134.54</v>
      </c>
      <c r="G95" s="11">
        <f t="shared" si="2"/>
        <v>1178</v>
      </c>
      <c r="H95" s="11">
        <f t="shared" si="3"/>
        <v>229197.57</v>
      </c>
      <c r="I95" s="12">
        <v>1240</v>
      </c>
      <c r="J95" s="11">
        <f t="shared" si="4"/>
        <v>241260.6</v>
      </c>
      <c r="K95" s="11">
        <f t="shared" si="5"/>
        <v>1426</v>
      </c>
      <c r="L95" s="11">
        <f t="shared" si="6"/>
        <v>277449.69</v>
      </c>
      <c r="M95" s="11">
        <f t="shared" si="7"/>
        <v>1639.8999999999999</v>
      </c>
      <c r="N95" s="11">
        <f t="shared" si="8"/>
        <v>319067.14349999995</v>
      </c>
      <c r="O95" s="11">
        <f t="shared" si="9"/>
        <v>1885.8849999999998</v>
      </c>
      <c r="P95" s="11">
        <f t="shared" si="10"/>
        <v>366927.21502499992</v>
      </c>
      <c r="Q95" s="11">
        <f t="shared" si="11"/>
        <v>2168.7677499999995</v>
      </c>
      <c r="R95" s="11">
        <f t="shared" si="12"/>
        <v>421966.29727874993</v>
      </c>
      <c r="S95" s="67" t="s">
        <v>49</v>
      </c>
      <c r="T95" s="13">
        <v>68</v>
      </c>
      <c r="U95" s="1"/>
      <c r="V95" s="1"/>
      <c r="W95" s="1"/>
      <c r="X95" s="1"/>
      <c r="Y95" s="1"/>
      <c r="Z95" s="1"/>
      <c r="AA95" s="1"/>
    </row>
    <row r="96" spans="1:27" ht="15.75" hidden="1" customHeight="1" x14ac:dyDescent="0.25">
      <c r="A96" s="13">
        <v>69</v>
      </c>
      <c r="B96" s="13">
        <v>7</v>
      </c>
      <c r="C96" s="13">
        <v>27.79</v>
      </c>
      <c r="D96" s="13">
        <v>194.46199999999999</v>
      </c>
      <c r="E96" s="11">
        <f t="shared" si="0"/>
        <v>1116</v>
      </c>
      <c r="F96" s="11">
        <f t="shared" si="1"/>
        <v>217019.59199999998</v>
      </c>
      <c r="G96" s="11">
        <f t="shared" si="2"/>
        <v>1178</v>
      </c>
      <c r="H96" s="11">
        <f t="shared" si="3"/>
        <v>229076.23599999998</v>
      </c>
      <c r="I96" s="12">
        <v>1240</v>
      </c>
      <c r="J96" s="11">
        <f t="shared" si="4"/>
        <v>241132.87999999998</v>
      </c>
      <c r="K96" s="11">
        <f t="shared" si="5"/>
        <v>1426</v>
      </c>
      <c r="L96" s="11">
        <f t="shared" si="6"/>
        <v>277302.81199999998</v>
      </c>
      <c r="M96" s="11">
        <f t="shared" si="7"/>
        <v>1639.8999999999999</v>
      </c>
      <c r="N96" s="11">
        <f t="shared" si="8"/>
        <v>318898.23379999993</v>
      </c>
      <c r="O96" s="11">
        <f t="shared" si="9"/>
        <v>1885.8849999999998</v>
      </c>
      <c r="P96" s="11">
        <f t="shared" si="10"/>
        <v>366732.96886999992</v>
      </c>
      <c r="Q96" s="11">
        <f t="shared" si="11"/>
        <v>2168.7677499999995</v>
      </c>
      <c r="R96" s="11">
        <f t="shared" si="12"/>
        <v>421742.91420049989</v>
      </c>
      <c r="S96" s="67" t="s">
        <v>49</v>
      </c>
      <c r="T96" s="13">
        <v>69</v>
      </c>
      <c r="U96" s="1"/>
      <c r="V96" s="1"/>
      <c r="W96" s="1"/>
      <c r="X96" s="1"/>
      <c r="Y96" s="1"/>
      <c r="Z96" s="1"/>
      <c r="AA96" s="1"/>
    </row>
    <row r="97" spans="1:27" ht="15.75" hidden="1" customHeight="1" x14ac:dyDescent="0.25">
      <c r="A97" s="13">
        <v>70</v>
      </c>
      <c r="B97" s="13">
        <v>7</v>
      </c>
      <c r="C97" s="13">
        <v>27.77</v>
      </c>
      <c r="D97" s="13">
        <v>194.36</v>
      </c>
      <c r="E97" s="11">
        <f t="shared" si="0"/>
        <v>1116</v>
      </c>
      <c r="F97" s="11">
        <f t="shared" si="1"/>
        <v>216905.76</v>
      </c>
      <c r="G97" s="11">
        <f t="shared" si="2"/>
        <v>1178</v>
      </c>
      <c r="H97" s="11">
        <f t="shared" si="3"/>
        <v>228956.08000000002</v>
      </c>
      <c r="I97" s="12">
        <v>1240</v>
      </c>
      <c r="J97" s="11">
        <f t="shared" si="4"/>
        <v>241006.40000000002</v>
      </c>
      <c r="K97" s="11">
        <f t="shared" si="5"/>
        <v>1426</v>
      </c>
      <c r="L97" s="11">
        <f t="shared" si="6"/>
        <v>277157.36000000004</v>
      </c>
      <c r="M97" s="11">
        <f t="shared" si="7"/>
        <v>1639.8999999999999</v>
      </c>
      <c r="N97" s="11">
        <f t="shared" si="8"/>
        <v>318730.96399999998</v>
      </c>
      <c r="O97" s="11">
        <f t="shared" si="9"/>
        <v>1885.8849999999998</v>
      </c>
      <c r="P97" s="11">
        <f t="shared" si="10"/>
        <v>366540.60859999998</v>
      </c>
      <c r="Q97" s="11">
        <f t="shared" si="11"/>
        <v>2168.7677499999995</v>
      </c>
      <c r="R97" s="11">
        <f t="shared" si="12"/>
        <v>421521.69988999993</v>
      </c>
      <c r="S97" s="67" t="s">
        <v>49</v>
      </c>
      <c r="T97" s="13">
        <v>70</v>
      </c>
      <c r="U97" s="1"/>
      <c r="V97" s="1"/>
      <c r="W97" s="1"/>
      <c r="X97" s="1"/>
      <c r="Y97" s="1"/>
      <c r="Z97" s="1"/>
      <c r="AA97" s="1"/>
    </row>
    <row r="98" spans="1:27" ht="15.75" hidden="1" customHeight="1" x14ac:dyDescent="0.25">
      <c r="A98" s="14">
        <v>71</v>
      </c>
      <c r="B98" s="14">
        <v>7</v>
      </c>
      <c r="C98" s="14">
        <v>27.76</v>
      </c>
      <c r="D98" s="14">
        <v>194.25700000000001</v>
      </c>
      <c r="E98" s="15">
        <f t="shared" si="0"/>
        <v>1116</v>
      </c>
      <c r="F98" s="15">
        <f t="shared" si="1"/>
        <v>216790.81200000001</v>
      </c>
      <c r="G98" s="15">
        <f t="shared" si="2"/>
        <v>1178</v>
      </c>
      <c r="H98" s="15">
        <f t="shared" si="3"/>
        <v>228834.74600000001</v>
      </c>
      <c r="I98" s="16">
        <v>1240</v>
      </c>
      <c r="J98" s="15">
        <f t="shared" si="4"/>
        <v>240878.68</v>
      </c>
      <c r="K98" s="15">
        <f t="shared" si="5"/>
        <v>1426</v>
      </c>
      <c r="L98" s="15">
        <f t="shared" si="6"/>
        <v>277010.48200000002</v>
      </c>
      <c r="M98" s="15">
        <f t="shared" si="7"/>
        <v>1639.8999999999999</v>
      </c>
      <c r="N98" s="15">
        <f t="shared" si="8"/>
        <v>318562.05429999996</v>
      </c>
      <c r="O98" s="15">
        <f t="shared" si="9"/>
        <v>1885.8849999999998</v>
      </c>
      <c r="P98" s="15">
        <f t="shared" si="10"/>
        <v>366346.36244499998</v>
      </c>
      <c r="Q98" s="15">
        <f t="shared" si="11"/>
        <v>2168.7677499999995</v>
      </c>
      <c r="R98" s="15">
        <f t="shared" si="12"/>
        <v>421298.31681174994</v>
      </c>
      <c r="S98" s="67" t="s">
        <v>49</v>
      </c>
      <c r="T98" s="14">
        <v>71</v>
      </c>
      <c r="U98" s="1" t="s">
        <v>18</v>
      </c>
      <c r="V98" s="1"/>
      <c r="W98" s="1"/>
      <c r="X98" s="1"/>
      <c r="Y98" s="1"/>
      <c r="Z98" s="1"/>
      <c r="AA98" s="1"/>
    </row>
    <row r="99" spans="1:27" ht="15.75" hidden="1" customHeight="1" x14ac:dyDescent="0.25">
      <c r="A99" s="14">
        <v>72</v>
      </c>
      <c r="B99" s="14">
        <v>7</v>
      </c>
      <c r="C99" s="14">
        <v>27.74</v>
      </c>
      <c r="D99" s="14">
        <v>194.154</v>
      </c>
      <c r="E99" s="15">
        <f t="shared" si="0"/>
        <v>1116</v>
      </c>
      <c r="F99" s="15">
        <f t="shared" si="1"/>
        <v>216675.864</v>
      </c>
      <c r="G99" s="15">
        <f t="shared" si="2"/>
        <v>1178</v>
      </c>
      <c r="H99" s="15">
        <f t="shared" si="3"/>
        <v>228713.41199999998</v>
      </c>
      <c r="I99" s="16">
        <v>1240</v>
      </c>
      <c r="J99" s="15">
        <f t="shared" si="4"/>
        <v>240750.96</v>
      </c>
      <c r="K99" s="15">
        <f t="shared" si="5"/>
        <v>1426</v>
      </c>
      <c r="L99" s="15">
        <f t="shared" si="6"/>
        <v>276863.60399999999</v>
      </c>
      <c r="M99" s="15">
        <f t="shared" si="7"/>
        <v>1639.8999999999999</v>
      </c>
      <c r="N99" s="15">
        <f t="shared" si="8"/>
        <v>318393.14459999994</v>
      </c>
      <c r="O99" s="15">
        <f t="shared" si="9"/>
        <v>1885.8849999999998</v>
      </c>
      <c r="P99" s="15">
        <f t="shared" si="10"/>
        <v>366152.11628999998</v>
      </c>
      <c r="Q99" s="15">
        <f t="shared" si="11"/>
        <v>2168.7677499999995</v>
      </c>
      <c r="R99" s="15">
        <f t="shared" si="12"/>
        <v>421074.9337334999</v>
      </c>
      <c r="S99" s="17" t="s">
        <v>16</v>
      </c>
      <c r="T99" s="14">
        <v>72</v>
      </c>
      <c r="U99" s="1" t="s">
        <v>19</v>
      </c>
      <c r="V99" s="1"/>
      <c r="W99" s="1"/>
      <c r="X99" s="1"/>
      <c r="Y99" s="1"/>
      <c r="Z99" s="1"/>
      <c r="AA99" s="1"/>
    </row>
    <row r="100" spans="1:27" ht="15.75" hidden="1" customHeight="1" x14ac:dyDescent="0.25">
      <c r="A100" s="13">
        <v>73</v>
      </c>
      <c r="B100" s="13">
        <v>7</v>
      </c>
      <c r="C100" s="13">
        <v>27.73</v>
      </c>
      <c r="D100" s="13">
        <v>154.05099999999999</v>
      </c>
      <c r="E100" s="11">
        <f t="shared" si="0"/>
        <v>1116</v>
      </c>
      <c r="F100" s="11">
        <f t="shared" si="1"/>
        <v>171920.916</v>
      </c>
      <c r="G100" s="11">
        <f t="shared" si="2"/>
        <v>1178</v>
      </c>
      <c r="H100" s="11">
        <f t="shared" si="3"/>
        <v>181472.07799999998</v>
      </c>
      <c r="I100" s="12">
        <v>1240</v>
      </c>
      <c r="J100" s="11">
        <f t="shared" si="4"/>
        <v>191023.24</v>
      </c>
      <c r="K100" s="11">
        <f t="shared" si="5"/>
        <v>1426</v>
      </c>
      <c r="L100" s="11">
        <f t="shared" si="6"/>
        <v>219676.726</v>
      </c>
      <c r="M100" s="11">
        <f t="shared" si="7"/>
        <v>1639.8999999999999</v>
      </c>
      <c r="N100" s="11">
        <f t="shared" si="8"/>
        <v>252628.23489999995</v>
      </c>
      <c r="O100" s="11">
        <f t="shared" si="9"/>
        <v>1885.8849999999998</v>
      </c>
      <c r="P100" s="11">
        <f t="shared" si="10"/>
        <v>290522.47013499995</v>
      </c>
      <c r="Q100" s="11">
        <f t="shared" si="11"/>
        <v>2168.7677499999995</v>
      </c>
      <c r="R100" s="11">
        <f t="shared" si="12"/>
        <v>334100.84065524989</v>
      </c>
      <c r="S100" s="67" t="s">
        <v>49</v>
      </c>
      <c r="T100" s="13">
        <v>73</v>
      </c>
      <c r="U100" s="1"/>
      <c r="V100" s="1"/>
      <c r="W100" s="1"/>
      <c r="X100" s="1"/>
      <c r="Y100" s="1"/>
      <c r="Z100" s="1"/>
      <c r="AA100" s="1"/>
    </row>
    <row r="101" spans="1:27" ht="15.75" hidden="1" customHeight="1" x14ac:dyDescent="0.25">
      <c r="A101" s="13">
        <v>74</v>
      </c>
      <c r="B101" s="13">
        <v>7</v>
      </c>
      <c r="C101" s="13">
        <v>27.71</v>
      </c>
      <c r="D101" s="13">
        <v>193.94900000000001</v>
      </c>
      <c r="E101" s="11">
        <f t="shared" si="0"/>
        <v>1116</v>
      </c>
      <c r="F101" s="11">
        <f t="shared" si="1"/>
        <v>216447.084</v>
      </c>
      <c r="G101" s="11">
        <f t="shared" si="2"/>
        <v>1178</v>
      </c>
      <c r="H101" s="11">
        <f t="shared" si="3"/>
        <v>228471.92200000002</v>
      </c>
      <c r="I101" s="12">
        <v>1240</v>
      </c>
      <c r="J101" s="11">
        <f t="shared" si="4"/>
        <v>240496.76</v>
      </c>
      <c r="K101" s="11">
        <f t="shared" si="5"/>
        <v>1426</v>
      </c>
      <c r="L101" s="11">
        <f t="shared" si="6"/>
        <v>276571.27400000003</v>
      </c>
      <c r="M101" s="11">
        <f t="shared" si="7"/>
        <v>1639.8999999999999</v>
      </c>
      <c r="N101" s="11">
        <f t="shared" si="8"/>
        <v>318056.96509999997</v>
      </c>
      <c r="O101" s="11">
        <f t="shared" si="9"/>
        <v>1885.8849999999998</v>
      </c>
      <c r="P101" s="11">
        <f t="shared" si="10"/>
        <v>365765.50986499997</v>
      </c>
      <c r="Q101" s="11">
        <f t="shared" si="11"/>
        <v>2168.7677499999995</v>
      </c>
      <c r="R101" s="11">
        <f t="shared" si="12"/>
        <v>420630.33634474996</v>
      </c>
      <c r="S101" s="67" t="s">
        <v>49</v>
      </c>
      <c r="T101" s="13">
        <v>74</v>
      </c>
      <c r="U101" s="1"/>
      <c r="V101" s="1"/>
      <c r="W101" s="1"/>
      <c r="X101" s="1"/>
      <c r="Y101" s="1"/>
      <c r="Z101" s="1"/>
      <c r="AA101" s="1"/>
    </row>
    <row r="102" spans="1:27" ht="15.75" hidden="1" customHeight="1" x14ac:dyDescent="0.25">
      <c r="A102" s="13">
        <v>75</v>
      </c>
      <c r="B102" s="13">
        <v>7</v>
      </c>
      <c r="C102" s="13">
        <v>27.7</v>
      </c>
      <c r="D102" s="13">
        <v>193.846</v>
      </c>
      <c r="E102" s="11">
        <f t="shared" si="0"/>
        <v>1116</v>
      </c>
      <c r="F102" s="11">
        <f t="shared" si="1"/>
        <v>216332.136</v>
      </c>
      <c r="G102" s="11">
        <f t="shared" si="2"/>
        <v>1178</v>
      </c>
      <c r="H102" s="11">
        <f t="shared" si="3"/>
        <v>228350.58800000002</v>
      </c>
      <c r="I102" s="12">
        <v>1240</v>
      </c>
      <c r="J102" s="11">
        <f t="shared" si="4"/>
        <v>240369.04</v>
      </c>
      <c r="K102" s="11">
        <f t="shared" si="5"/>
        <v>1426</v>
      </c>
      <c r="L102" s="11">
        <f t="shared" si="6"/>
        <v>276424.39600000001</v>
      </c>
      <c r="M102" s="11">
        <f t="shared" si="7"/>
        <v>1639.8999999999999</v>
      </c>
      <c r="N102" s="11">
        <f t="shared" si="8"/>
        <v>317888.05539999995</v>
      </c>
      <c r="O102" s="11">
        <f t="shared" si="9"/>
        <v>1885.8849999999998</v>
      </c>
      <c r="P102" s="11">
        <f t="shared" si="10"/>
        <v>365571.26370999997</v>
      </c>
      <c r="Q102" s="11">
        <f t="shared" si="11"/>
        <v>2168.7677499999995</v>
      </c>
      <c r="R102" s="11">
        <f t="shared" si="12"/>
        <v>420406.95326649991</v>
      </c>
      <c r="S102" s="67" t="s">
        <v>49</v>
      </c>
      <c r="T102" s="13">
        <v>75</v>
      </c>
      <c r="U102" s="1"/>
      <c r="V102" s="1"/>
      <c r="W102" s="1"/>
      <c r="X102" s="1"/>
      <c r="Y102" s="1"/>
      <c r="Z102" s="1"/>
      <c r="AA102" s="1"/>
    </row>
    <row r="103" spans="1:27" ht="15.75" hidden="1" customHeight="1" x14ac:dyDescent="0.25">
      <c r="A103" s="13">
        <v>76</v>
      </c>
      <c r="B103" s="13">
        <v>7</v>
      </c>
      <c r="C103" s="13">
        <v>27.68</v>
      </c>
      <c r="D103" s="13">
        <v>193.74299999999999</v>
      </c>
      <c r="E103" s="11">
        <f t="shared" si="0"/>
        <v>1116</v>
      </c>
      <c r="F103" s="11">
        <f t="shared" si="1"/>
        <v>216217.18799999999</v>
      </c>
      <c r="G103" s="11">
        <f t="shared" si="2"/>
        <v>1178</v>
      </c>
      <c r="H103" s="11">
        <f t="shared" si="3"/>
        <v>228229.25399999999</v>
      </c>
      <c r="I103" s="12">
        <v>1240</v>
      </c>
      <c r="J103" s="11">
        <f t="shared" si="4"/>
        <v>240241.32</v>
      </c>
      <c r="K103" s="11">
        <f t="shared" si="5"/>
        <v>1426</v>
      </c>
      <c r="L103" s="11">
        <f t="shared" si="6"/>
        <v>276277.51799999998</v>
      </c>
      <c r="M103" s="11">
        <f t="shared" si="7"/>
        <v>1639.8999999999999</v>
      </c>
      <c r="N103" s="11">
        <f t="shared" si="8"/>
        <v>317719.14569999999</v>
      </c>
      <c r="O103" s="11">
        <f t="shared" si="9"/>
        <v>1885.8849999999998</v>
      </c>
      <c r="P103" s="11">
        <f t="shared" si="10"/>
        <v>365377.01755499997</v>
      </c>
      <c r="Q103" s="11">
        <f t="shared" si="11"/>
        <v>2168.7677499999995</v>
      </c>
      <c r="R103" s="11">
        <f t="shared" si="12"/>
        <v>420183.57018824987</v>
      </c>
      <c r="S103" s="67" t="s">
        <v>49</v>
      </c>
      <c r="T103" s="13">
        <v>76</v>
      </c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0">
        <v>234</v>
      </c>
      <c r="B104" s="10">
        <v>10</v>
      </c>
      <c r="C104" s="10">
        <v>29.27</v>
      </c>
      <c r="D104" s="10">
        <v>282.28300000000002</v>
      </c>
      <c r="E104" s="11">
        <f t="shared" si="0"/>
        <v>1161</v>
      </c>
      <c r="F104" s="11">
        <f t="shared" si="1"/>
        <v>327730.56300000002</v>
      </c>
      <c r="G104" s="11">
        <f t="shared" si="2"/>
        <v>1225.5</v>
      </c>
      <c r="H104" s="11">
        <f t="shared" si="3"/>
        <v>345937.81650000002</v>
      </c>
      <c r="I104" s="12">
        <v>1290</v>
      </c>
      <c r="J104" s="11">
        <f t="shared" si="4"/>
        <v>364145.07</v>
      </c>
      <c r="K104" s="11">
        <f t="shared" si="5"/>
        <v>1483.4999999999998</v>
      </c>
      <c r="L104" s="11">
        <f t="shared" si="6"/>
        <v>418766.83049999998</v>
      </c>
      <c r="M104" s="11">
        <f t="shared" si="7"/>
        <v>1706.0249999999996</v>
      </c>
      <c r="N104" s="11">
        <f t="shared" si="8"/>
        <v>481581.85507499991</v>
      </c>
      <c r="O104" s="11">
        <f t="shared" si="9"/>
        <v>1961.9287499999994</v>
      </c>
      <c r="P104" s="11">
        <f t="shared" si="10"/>
        <v>553819.13333624986</v>
      </c>
      <c r="Q104" s="11">
        <f t="shared" si="11"/>
        <v>2256.2180624999992</v>
      </c>
      <c r="R104" s="11">
        <f t="shared" si="12"/>
        <v>636892.00333668734</v>
      </c>
      <c r="S104" s="13" t="s">
        <v>15</v>
      </c>
      <c r="T104" s="10">
        <v>234</v>
      </c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3">
        <v>235</v>
      </c>
      <c r="B105" s="13">
        <v>9</v>
      </c>
      <c r="C105" s="13">
        <v>29.27</v>
      </c>
      <c r="D105" s="13">
        <v>263.37900000000002</v>
      </c>
      <c r="E105" s="11">
        <f t="shared" si="0"/>
        <v>1116</v>
      </c>
      <c r="F105" s="11">
        <f t="shared" si="1"/>
        <v>293930.96400000004</v>
      </c>
      <c r="G105" s="11">
        <f t="shared" si="2"/>
        <v>1178</v>
      </c>
      <c r="H105" s="11">
        <f t="shared" si="3"/>
        <v>310260.462</v>
      </c>
      <c r="I105" s="12">
        <v>1240</v>
      </c>
      <c r="J105" s="11">
        <f t="shared" si="4"/>
        <v>326589.96000000002</v>
      </c>
      <c r="K105" s="11">
        <f t="shared" si="5"/>
        <v>1426</v>
      </c>
      <c r="L105" s="11">
        <f t="shared" si="6"/>
        <v>375578.45400000003</v>
      </c>
      <c r="M105" s="11">
        <f t="shared" si="7"/>
        <v>1639.8999999999999</v>
      </c>
      <c r="N105" s="11">
        <f t="shared" si="8"/>
        <v>431915.22210000001</v>
      </c>
      <c r="O105" s="11">
        <f t="shared" si="9"/>
        <v>1885.8849999999998</v>
      </c>
      <c r="P105" s="11">
        <f t="shared" si="10"/>
        <v>496702.50541499996</v>
      </c>
      <c r="Q105" s="11">
        <f t="shared" si="11"/>
        <v>2168.7677499999995</v>
      </c>
      <c r="R105" s="11">
        <f t="shared" si="12"/>
        <v>571207.88122724986</v>
      </c>
      <c r="S105" s="13" t="s">
        <v>15</v>
      </c>
      <c r="T105" s="13">
        <v>235</v>
      </c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3">
        <v>236</v>
      </c>
      <c r="B106" s="13">
        <v>9</v>
      </c>
      <c r="C106" s="13">
        <v>29.25</v>
      </c>
      <c r="D106" s="13">
        <v>263.20800000000003</v>
      </c>
      <c r="E106" s="11">
        <f t="shared" si="0"/>
        <v>1116</v>
      </c>
      <c r="F106" s="11">
        <f t="shared" si="1"/>
        <v>293740.12800000003</v>
      </c>
      <c r="G106" s="11">
        <f t="shared" si="2"/>
        <v>1178</v>
      </c>
      <c r="H106" s="11">
        <f t="shared" si="3"/>
        <v>310059.02400000003</v>
      </c>
      <c r="I106" s="12">
        <v>1240</v>
      </c>
      <c r="J106" s="11">
        <f t="shared" si="4"/>
        <v>326377.92000000004</v>
      </c>
      <c r="K106" s="11">
        <f t="shared" si="5"/>
        <v>1426</v>
      </c>
      <c r="L106" s="11">
        <f t="shared" si="6"/>
        <v>375334.60800000007</v>
      </c>
      <c r="M106" s="11">
        <f t="shared" si="7"/>
        <v>1639.8999999999999</v>
      </c>
      <c r="N106" s="11">
        <f t="shared" si="8"/>
        <v>431634.79920000001</v>
      </c>
      <c r="O106" s="11">
        <f t="shared" si="9"/>
        <v>1885.8849999999998</v>
      </c>
      <c r="P106" s="11">
        <f t="shared" si="10"/>
        <v>496380.01908</v>
      </c>
      <c r="Q106" s="11">
        <f t="shared" si="11"/>
        <v>2168.7677499999995</v>
      </c>
      <c r="R106" s="11">
        <f t="shared" si="12"/>
        <v>570837.0219419999</v>
      </c>
      <c r="S106" s="13" t="s">
        <v>15</v>
      </c>
      <c r="T106" s="13">
        <v>236</v>
      </c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3">
        <v>237</v>
      </c>
      <c r="B107" s="13">
        <v>9</v>
      </c>
      <c r="C107" s="13">
        <v>29.24</v>
      </c>
      <c r="D107" s="13">
        <v>263.03399999999999</v>
      </c>
      <c r="E107" s="11">
        <f t="shared" si="0"/>
        <v>1116</v>
      </c>
      <c r="F107" s="11">
        <f t="shared" si="1"/>
        <v>293545.94400000002</v>
      </c>
      <c r="G107" s="11">
        <f t="shared" si="2"/>
        <v>1178</v>
      </c>
      <c r="H107" s="11">
        <f t="shared" si="3"/>
        <v>309854.05199999997</v>
      </c>
      <c r="I107" s="12">
        <v>1240</v>
      </c>
      <c r="J107" s="11">
        <f t="shared" si="4"/>
        <v>326162.15999999997</v>
      </c>
      <c r="K107" s="11">
        <f t="shared" si="5"/>
        <v>1426</v>
      </c>
      <c r="L107" s="11">
        <f t="shared" si="6"/>
        <v>375086.484</v>
      </c>
      <c r="M107" s="11">
        <f t="shared" si="7"/>
        <v>1639.8999999999999</v>
      </c>
      <c r="N107" s="11">
        <f t="shared" si="8"/>
        <v>431349.45659999998</v>
      </c>
      <c r="O107" s="11">
        <f t="shared" si="9"/>
        <v>1885.8849999999998</v>
      </c>
      <c r="P107" s="11">
        <f t="shared" si="10"/>
        <v>496051.87508999993</v>
      </c>
      <c r="Q107" s="11">
        <f t="shared" si="11"/>
        <v>2168.7677499999995</v>
      </c>
      <c r="R107" s="11">
        <f t="shared" si="12"/>
        <v>570459.65635349986</v>
      </c>
      <c r="S107" s="13" t="s">
        <v>15</v>
      </c>
      <c r="T107" s="13">
        <v>237</v>
      </c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3">
        <v>238</v>
      </c>
      <c r="B108" s="13">
        <v>9</v>
      </c>
      <c r="C108" s="13">
        <v>29.22</v>
      </c>
      <c r="D108" s="13">
        <v>262.86799999999999</v>
      </c>
      <c r="E108" s="11">
        <f t="shared" si="0"/>
        <v>1116</v>
      </c>
      <c r="F108" s="11">
        <f t="shared" si="1"/>
        <v>293360.68799999997</v>
      </c>
      <c r="G108" s="11">
        <f t="shared" si="2"/>
        <v>1178</v>
      </c>
      <c r="H108" s="11">
        <f t="shared" si="3"/>
        <v>309658.50400000002</v>
      </c>
      <c r="I108" s="12">
        <v>1240</v>
      </c>
      <c r="J108" s="11">
        <f t="shared" si="4"/>
        <v>325956.32</v>
      </c>
      <c r="K108" s="11">
        <f t="shared" si="5"/>
        <v>1426</v>
      </c>
      <c r="L108" s="11">
        <f t="shared" si="6"/>
        <v>374849.76799999998</v>
      </c>
      <c r="M108" s="11">
        <f t="shared" si="7"/>
        <v>1639.8999999999999</v>
      </c>
      <c r="N108" s="11">
        <f t="shared" si="8"/>
        <v>431077.23319999996</v>
      </c>
      <c r="O108" s="11">
        <f t="shared" si="9"/>
        <v>1885.8849999999998</v>
      </c>
      <c r="P108" s="11">
        <f t="shared" si="10"/>
        <v>495738.81817999994</v>
      </c>
      <c r="Q108" s="11">
        <f t="shared" si="11"/>
        <v>2168.7677499999995</v>
      </c>
      <c r="R108" s="11">
        <f t="shared" si="12"/>
        <v>570099.64090699982</v>
      </c>
      <c r="S108" s="13" t="s">
        <v>15</v>
      </c>
      <c r="T108" s="13">
        <v>238</v>
      </c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3">
        <v>239</v>
      </c>
      <c r="B109" s="13">
        <v>9</v>
      </c>
      <c r="C109" s="13">
        <v>29.2</v>
      </c>
      <c r="D109" s="13">
        <v>263.51499999999999</v>
      </c>
      <c r="E109" s="11">
        <f t="shared" si="0"/>
        <v>1116</v>
      </c>
      <c r="F109" s="11">
        <f t="shared" si="1"/>
        <v>294082.74</v>
      </c>
      <c r="G109" s="11">
        <f t="shared" si="2"/>
        <v>1178</v>
      </c>
      <c r="H109" s="11">
        <f t="shared" si="3"/>
        <v>310420.67</v>
      </c>
      <c r="I109" s="12">
        <v>1240</v>
      </c>
      <c r="J109" s="11">
        <f t="shared" si="4"/>
        <v>326758.59999999998</v>
      </c>
      <c r="K109" s="11">
        <f t="shared" si="5"/>
        <v>1426</v>
      </c>
      <c r="L109" s="11">
        <f t="shared" si="6"/>
        <v>375772.38999999996</v>
      </c>
      <c r="M109" s="11">
        <f t="shared" si="7"/>
        <v>1639.8999999999999</v>
      </c>
      <c r="N109" s="11">
        <f t="shared" si="8"/>
        <v>432138.24849999993</v>
      </c>
      <c r="O109" s="11">
        <f t="shared" si="9"/>
        <v>1885.8849999999998</v>
      </c>
      <c r="P109" s="11">
        <f t="shared" si="10"/>
        <v>496958.98577499989</v>
      </c>
      <c r="Q109" s="11">
        <f t="shared" si="11"/>
        <v>2168.7677499999995</v>
      </c>
      <c r="R109" s="11">
        <f t="shared" si="12"/>
        <v>571502.8336412498</v>
      </c>
      <c r="S109" s="13" t="s">
        <v>15</v>
      </c>
      <c r="T109" s="13">
        <v>239</v>
      </c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3">
        <v>240</v>
      </c>
      <c r="B110" s="13">
        <v>8</v>
      </c>
      <c r="C110" s="13">
        <v>29.18</v>
      </c>
      <c r="D110" s="13">
        <v>233.381</v>
      </c>
      <c r="E110" s="11">
        <f t="shared" si="0"/>
        <v>1116</v>
      </c>
      <c r="F110" s="11">
        <f t="shared" si="1"/>
        <v>260453.196</v>
      </c>
      <c r="G110" s="11">
        <f t="shared" si="2"/>
        <v>1178</v>
      </c>
      <c r="H110" s="11">
        <f t="shared" si="3"/>
        <v>274922.81800000003</v>
      </c>
      <c r="I110" s="12">
        <v>1240</v>
      </c>
      <c r="J110" s="11">
        <f t="shared" si="4"/>
        <v>289392.44</v>
      </c>
      <c r="K110" s="11">
        <f t="shared" si="5"/>
        <v>1426</v>
      </c>
      <c r="L110" s="11">
        <f t="shared" si="6"/>
        <v>332801.30599999998</v>
      </c>
      <c r="M110" s="11">
        <f t="shared" si="7"/>
        <v>1639.8999999999999</v>
      </c>
      <c r="N110" s="11">
        <f t="shared" si="8"/>
        <v>382721.50189999997</v>
      </c>
      <c r="O110" s="11">
        <f t="shared" si="9"/>
        <v>1885.8849999999998</v>
      </c>
      <c r="P110" s="11">
        <f t="shared" si="10"/>
        <v>440129.72718499997</v>
      </c>
      <c r="Q110" s="11">
        <f t="shared" si="11"/>
        <v>2168.7677499999995</v>
      </c>
      <c r="R110" s="11">
        <f t="shared" si="12"/>
        <v>506149.18626274989</v>
      </c>
      <c r="S110" s="13" t="s">
        <v>15</v>
      </c>
      <c r="T110" s="13">
        <v>240</v>
      </c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3">
        <v>241</v>
      </c>
      <c r="B111" s="13">
        <v>8</v>
      </c>
      <c r="C111" s="13">
        <v>29.16</v>
      </c>
      <c r="D111" s="13">
        <v>233.249</v>
      </c>
      <c r="E111" s="11">
        <f t="shared" si="0"/>
        <v>1116</v>
      </c>
      <c r="F111" s="11">
        <f t="shared" si="1"/>
        <v>260305.88399999999</v>
      </c>
      <c r="G111" s="11">
        <f t="shared" si="2"/>
        <v>1178</v>
      </c>
      <c r="H111" s="11">
        <f t="shared" si="3"/>
        <v>274767.32199999999</v>
      </c>
      <c r="I111" s="12">
        <v>1240</v>
      </c>
      <c r="J111" s="11">
        <f t="shared" si="4"/>
        <v>289228.76</v>
      </c>
      <c r="K111" s="11">
        <f t="shared" si="5"/>
        <v>1426</v>
      </c>
      <c r="L111" s="11">
        <f t="shared" si="6"/>
        <v>332613.07399999996</v>
      </c>
      <c r="M111" s="11">
        <f t="shared" si="7"/>
        <v>1639.8999999999999</v>
      </c>
      <c r="N111" s="11">
        <f t="shared" si="8"/>
        <v>382505.03509999998</v>
      </c>
      <c r="O111" s="11">
        <f t="shared" si="9"/>
        <v>1885.8849999999998</v>
      </c>
      <c r="P111" s="11">
        <f t="shared" si="10"/>
        <v>439880.79036499996</v>
      </c>
      <c r="Q111" s="11">
        <f t="shared" si="11"/>
        <v>2168.7677499999995</v>
      </c>
      <c r="R111" s="11">
        <f t="shared" si="12"/>
        <v>505862.9089197499</v>
      </c>
      <c r="S111" s="13" t="s">
        <v>15</v>
      </c>
      <c r="T111" s="13">
        <v>241</v>
      </c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3">
        <v>242</v>
      </c>
      <c r="B112" s="13">
        <v>8</v>
      </c>
      <c r="C112" s="13">
        <v>29.15</v>
      </c>
      <c r="D112" s="13">
        <v>233.11099999999999</v>
      </c>
      <c r="E112" s="11">
        <f t="shared" si="0"/>
        <v>1116</v>
      </c>
      <c r="F112" s="11">
        <f t="shared" si="1"/>
        <v>260151.87599999999</v>
      </c>
      <c r="G112" s="11">
        <f t="shared" si="2"/>
        <v>1178</v>
      </c>
      <c r="H112" s="11">
        <f t="shared" si="3"/>
        <v>274604.75799999997</v>
      </c>
      <c r="I112" s="12">
        <v>1240</v>
      </c>
      <c r="J112" s="11">
        <f t="shared" si="4"/>
        <v>289057.64</v>
      </c>
      <c r="K112" s="11">
        <f t="shared" si="5"/>
        <v>1426</v>
      </c>
      <c r="L112" s="11">
        <f t="shared" si="6"/>
        <v>332416.28599999996</v>
      </c>
      <c r="M112" s="11">
        <f t="shared" si="7"/>
        <v>1639.8999999999999</v>
      </c>
      <c r="N112" s="11">
        <f t="shared" si="8"/>
        <v>382278.72889999993</v>
      </c>
      <c r="O112" s="11">
        <f t="shared" si="9"/>
        <v>1885.8849999999998</v>
      </c>
      <c r="P112" s="11">
        <f t="shared" si="10"/>
        <v>439620.53823499993</v>
      </c>
      <c r="Q112" s="11">
        <f t="shared" si="11"/>
        <v>2168.7677499999995</v>
      </c>
      <c r="R112" s="11">
        <f t="shared" si="12"/>
        <v>505563.6189702499</v>
      </c>
      <c r="S112" s="13" t="s">
        <v>15</v>
      </c>
      <c r="T112" s="13">
        <v>242</v>
      </c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3">
        <v>243</v>
      </c>
      <c r="B113" s="13">
        <v>7</v>
      </c>
      <c r="C113" s="13">
        <v>29.13</v>
      </c>
      <c r="D113" s="13">
        <v>203.863</v>
      </c>
      <c r="E113" s="11">
        <f t="shared" si="0"/>
        <v>1116</v>
      </c>
      <c r="F113" s="11">
        <f t="shared" si="1"/>
        <v>227511.10800000001</v>
      </c>
      <c r="G113" s="11">
        <f t="shared" si="2"/>
        <v>1178</v>
      </c>
      <c r="H113" s="11">
        <f t="shared" si="3"/>
        <v>240150.614</v>
      </c>
      <c r="I113" s="12">
        <v>1240</v>
      </c>
      <c r="J113" s="11">
        <f t="shared" si="4"/>
        <v>252790.12</v>
      </c>
      <c r="K113" s="11">
        <f t="shared" si="5"/>
        <v>1426</v>
      </c>
      <c r="L113" s="11">
        <f t="shared" si="6"/>
        <v>290708.63799999998</v>
      </c>
      <c r="M113" s="11">
        <f t="shared" si="7"/>
        <v>1639.8999999999999</v>
      </c>
      <c r="N113" s="11">
        <f t="shared" si="8"/>
        <v>334314.93369999999</v>
      </c>
      <c r="O113" s="11">
        <f t="shared" si="9"/>
        <v>1885.8849999999998</v>
      </c>
      <c r="P113" s="11">
        <f t="shared" si="10"/>
        <v>384462.17375499994</v>
      </c>
      <c r="Q113" s="11">
        <f t="shared" si="11"/>
        <v>2168.7677499999995</v>
      </c>
      <c r="R113" s="11">
        <f t="shared" si="12"/>
        <v>442131.4998182499</v>
      </c>
      <c r="S113" s="13" t="s">
        <v>15</v>
      </c>
      <c r="T113" s="13">
        <v>243</v>
      </c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3">
        <v>244</v>
      </c>
      <c r="B114" s="13">
        <v>7</v>
      </c>
      <c r="C114" s="13">
        <v>29.12</v>
      </c>
      <c r="D114" s="13">
        <v>203.76</v>
      </c>
      <c r="E114" s="11">
        <f t="shared" si="0"/>
        <v>1116</v>
      </c>
      <c r="F114" s="11">
        <f t="shared" si="1"/>
        <v>227396.16</v>
      </c>
      <c r="G114" s="11">
        <f t="shared" si="2"/>
        <v>1178</v>
      </c>
      <c r="H114" s="11">
        <f t="shared" si="3"/>
        <v>240029.28</v>
      </c>
      <c r="I114" s="12">
        <v>1240</v>
      </c>
      <c r="J114" s="11">
        <f t="shared" si="4"/>
        <v>252662.39999999999</v>
      </c>
      <c r="K114" s="11">
        <f t="shared" si="5"/>
        <v>1426</v>
      </c>
      <c r="L114" s="11">
        <f t="shared" si="6"/>
        <v>290561.76</v>
      </c>
      <c r="M114" s="11">
        <f t="shared" si="7"/>
        <v>1639.8999999999999</v>
      </c>
      <c r="N114" s="11">
        <f t="shared" si="8"/>
        <v>334146.02399999998</v>
      </c>
      <c r="O114" s="11">
        <f t="shared" si="9"/>
        <v>1885.8849999999998</v>
      </c>
      <c r="P114" s="11">
        <f t="shared" si="10"/>
        <v>384267.92759999994</v>
      </c>
      <c r="Q114" s="11">
        <f t="shared" si="11"/>
        <v>2168.7677499999995</v>
      </c>
      <c r="R114" s="11">
        <f t="shared" si="12"/>
        <v>441908.11673999991</v>
      </c>
      <c r="S114" s="13" t="s">
        <v>15</v>
      </c>
      <c r="T114" s="13">
        <v>244</v>
      </c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3">
        <v>245</v>
      </c>
      <c r="B115" s="13">
        <v>7</v>
      </c>
      <c r="C115" s="13">
        <v>29.1</v>
      </c>
      <c r="D115" s="13">
        <v>203.66</v>
      </c>
      <c r="E115" s="11">
        <f t="shared" si="0"/>
        <v>1116</v>
      </c>
      <c r="F115" s="11">
        <f t="shared" si="1"/>
        <v>227284.56</v>
      </c>
      <c r="G115" s="11">
        <f t="shared" si="2"/>
        <v>1178</v>
      </c>
      <c r="H115" s="11">
        <f t="shared" si="3"/>
        <v>239911.48</v>
      </c>
      <c r="I115" s="12">
        <v>1240</v>
      </c>
      <c r="J115" s="11">
        <f t="shared" si="4"/>
        <v>252538.4</v>
      </c>
      <c r="K115" s="11">
        <f t="shared" si="5"/>
        <v>1426</v>
      </c>
      <c r="L115" s="11">
        <f t="shared" si="6"/>
        <v>290419.15999999997</v>
      </c>
      <c r="M115" s="11">
        <f t="shared" si="7"/>
        <v>1639.8999999999999</v>
      </c>
      <c r="N115" s="11">
        <f t="shared" si="8"/>
        <v>333982.03399999999</v>
      </c>
      <c r="O115" s="11">
        <f t="shared" si="9"/>
        <v>1885.8849999999998</v>
      </c>
      <c r="P115" s="11">
        <f t="shared" si="10"/>
        <v>384079.33909999992</v>
      </c>
      <c r="Q115" s="11">
        <f t="shared" si="11"/>
        <v>2168.7677499999995</v>
      </c>
      <c r="R115" s="11">
        <f t="shared" si="12"/>
        <v>441691.2399649999</v>
      </c>
      <c r="S115" s="13" t="s">
        <v>15</v>
      </c>
      <c r="T115" s="13">
        <v>245</v>
      </c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3">
        <v>246</v>
      </c>
      <c r="B116" s="13">
        <v>7</v>
      </c>
      <c r="C116" s="13">
        <v>29.09</v>
      </c>
      <c r="D116" s="13">
        <v>203.55</v>
      </c>
      <c r="E116" s="11">
        <f t="shared" si="0"/>
        <v>1116</v>
      </c>
      <c r="F116" s="11">
        <f t="shared" si="1"/>
        <v>227161.80000000002</v>
      </c>
      <c r="G116" s="11">
        <f t="shared" si="2"/>
        <v>1178</v>
      </c>
      <c r="H116" s="11">
        <f t="shared" si="3"/>
        <v>239781.90000000002</v>
      </c>
      <c r="I116" s="12">
        <v>1240</v>
      </c>
      <c r="J116" s="11">
        <f t="shared" si="4"/>
        <v>252402</v>
      </c>
      <c r="K116" s="11">
        <f t="shared" si="5"/>
        <v>1426</v>
      </c>
      <c r="L116" s="11">
        <f t="shared" si="6"/>
        <v>290262.3</v>
      </c>
      <c r="M116" s="11">
        <f t="shared" si="7"/>
        <v>1639.8999999999999</v>
      </c>
      <c r="N116" s="11">
        <f t="shared" si="8"/>
        <v>333801.64500000002</v>
      </c>
      <c r="O116" s="11">
        <f t="shared" si="9"/>
        <v>1885.8849999999998</v>
      </c>
      <c r="P116" s="11">
        <f t="shared" si="10"/>
        <v>383871.89174999995</v>
      </c>
      <c r="Q116" s="11">
        <f t="shared" si="11"/>
        <v>2168.7677499999995</v>
      </c>
      <c r="R116" s="11">
        <f t="shared" si="12"/>
        <v>441452.67551249993</v>
      </c>
      <c r="S116" s="13" t="s">
        <v>15</v>
      </c>
      <c r="T116" s="13">
        <v>246</v>
      </c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3">
        <v>247</v>
      </c>
      <c r="B117" s="13">
        <v>7</v>
      </c>
      <c r="C117" s="13">
        <v>29.07</v>
      </c>
      <c r="D117" s="13">
        <v>203.44300000000001</v>
      </c>
      <c r="E117" s="11">
        <f t="shared" si="0"/>
        <v>1116</v>
      </c>
      <c r="F117" s="11">
        <f t="shared" si="1"/>
        <v>227042.38800000001</v>
      </c>
      <c r="G117" s="11">
        <f t="shared" si="2"/>
        <v>1178</v>
      </c>
      <c r="H117" s="11">
        <f t="shared" si="3"/>
        <v>239655.85400000002</v>
      </c>
      <c r="I117" s="12">
        <v>1240</v>
      </c>
      <c r="J117" s="11">
        <f t="shared" si="4"/>
        <v>252269.32</v>
      </c>
      <c r="K117" s="11">
        <f t="shared" si="5"/>
        <v>1426</v>
      </c>
      <c r="L117" s="11">
        <f t="shared" si="6"/>
        <v>290109.71799999999</v>
      </c>
      <c r="M117" s="11">
        <f t="shared" si="7"/>
        <v>1639.8999999999999</v>
      </c>
      <c r="N117" s="11">
        <f t="shared" si="8"/>
        <v>333626.17569999996</v>
      </c>
      <c r="O117" s="11">
        <f t="shared" si="9"/>
        <v>1885.8849999999998</v>
      </c>
      <c r="P117" s="11">
        <f t="shared" si="10"/>
        <v>383670.10205499997</v>
      </c>
      <c r="Q117" s="11">
        <f t="shared" si="11"/>
        <v>2168.7677499999995</v>
      </c>
      <c r="R117" s="11">
        <f t="shared" si="12"/>
        <v>441220.61736324994</v>
      </c>
      <c r="S117" s="13" t="s">
        <v>15</v>
      </c>
      <c r="T117" s="13">
        <v>247</v>
      </c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3">
        <v>248</v>
      </c>
      <c r="B118" s="13">
        <v>7</v>
      </c>
      <c r="C118" s="13">
        <v>29.06</v>
      </c>
      <c r="D118" s="13">
        <v>203.34800000000001</v>
      </c>
      <c r="E118" s="11">
        <f t="shared" si="0"/>
        <v>1116</v>
      </c>
      <c r="F118" s="11">
        <f t="shared" si="1"/>
        <v>226936.36800000002</v>
      </c>
      <c r="G118" s="11">
        <f t="shared" si="2"/>
        <v>1178</v>
      </c>
      <c r="H118" s="11">
        <f t="shared" si="3"/>
        <v>239543.94400000002</v>
      </c>
      <c r="I118" s="12">
        <v>1240</v>
      </c>
      <c r="J118" s="11">
        <f t="shared" si="4"/>
        <v>252151.52000000002</v>
      </c>
      <c r="K118" s="11">
        <f t="shared" si="5"/>
        <v>1426</v>
      </c>
      <c r="L118" s="11">
        <f t="shared" si="6"/>
        <v>289974.24800000002</v>
      </c>
      <c r="M118" s="11">
        <f t="shared" si="7"/>
        <v>1639.8999999999999</v>
      </c>
      <c r="N118" s="11">
        <f t="shared" si="8"/>
        <v>333470.38520000002</v>
      </c>
      <c r="O118" s="11">
        <f t="shared" si="9"/>
        <v>1885.8849999999998</v>
      </c>
      <c r="P118" s="11">
        <f t="shared" si="10"/>
        <v>383490.94297999999</v>
      </c>
      <c r="Q118" s="11">
        <f t="shared" si="11"/>
        <v>2168.7677499999995</v>
      </c>
      <c r="R118" s="11">
        <f t="shared" si="12"/>
        <v>441014.58442699991</v>
      </c>
      <c r="S118" s="13" t="s">
        <v>15</v>
      </c>
      <c r="T118" s="13">
        <v>248</v>
      </c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3">
        <v>249</v>
      </c>
      <c r="B119" s="13">
        <v>7</v>
      </c>
      <c r="C119" s="13">
        <v>29.04</v>
      </c>
      <c r="D119" s="13">
        <v>203.24299999999999</v>
      </c>
      <c r="E119" s="11">
        <f t="shared" si="0"/>
        <v>1116</v>
      </c>
      <c r="F119" s="11">
        <f t="shared" si="1"/>
        <v>226819.18799999999</v>
      </c>
      <c r="G119" s="11">
        <f t="shared" si="2"/>
        <v>1178</v>
      </c>
      <c r="H119" s="11">
        <f t="shared" si="3"/>
        <v>239420.25399999999</v>
      </c>
      <c r="I119" s="12">
        <v>1240</v>
      </c>
      <c r="J119" s="11">
        <f t="shared" si="4"/>
        <v>252021.32</v>
      </c>
      <c r="K119" s="11">
        <f t="shared" si="5"/>
        <v>1426</v>
      </c>
      <c r="L119" s="11">
        <f t="shared" si="6"/>
        <v>289824.51799999998</v>
      </c>
      <c r="M119" s="11">
        <f t="shared" si="7"/>
        <v>1639.8999999999999</v>
      </c>
      <c r="N119" s="11">
        <f t="shared" si="8"/>
        <v>333298.19569999998</v>
      </c>
      <c r="O119" s="11">
        <f t="shared" si="9"/>
        <v>1885.8849999999998</v>
      </c>
      <c r="P119" s="11">
        <f t="shared" si="10"/>
        <v>383292.92505499994</v>
      </c>
      <c r="Q119" s="11">
        <f t="shared" si="11"/>
        <v>2168.7677499999995</v>
      </c>
      <c r="R119" s="11">
        <f t="shared" si="12"/>
        <v>440786.86381324992</v>
      </c>
      <c r="S119" s="13" t="s">
        <v>15</v>
      </c>
      <c r="T119" s="13">
        <v>249</v>
      </c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3">
        <v>250</v>
      </c>
      <c r="B120" s="13">
        <v>7</v>
      </c>
      <c r="C120" s="13">
        <v>29.03</v>
      </c>
      <c r="D120" s="13">
        <v>203.142</v>
      </c>
      <c r="E120" s="11">
        <f t="shared" si="0"/>
        <v>1116</v>
      </c>
      <c r="F120" s="11">
        <f t="shared" si="1"/>
        <v>226706.47200000001</v>
      </c>
      <c r="G120" s="11">
        <f t="shared" si="2"/>
        <v>1178</v>
      </c>
      <c r="H120" s="11">
        <f t="shared" si="3"/>
        <v>239301.27599999998</v>
      </c>
      <c r="I120" s="12">
        <v>1240</v>
      </c>
      <c r="J120" s="11">
        <f t="shared" si="4"/>
        <v>251896.08</v>
      </c>
      <c r="K120" s="11">
        <f t="shared" si="5"/>
        <v>1426</v>
      </c>
      <c r="L120" s="11">
        <f t="shared" si="6"/>
        <v>289680.49199999997</v>
      </c>
      <c r="M120" s="11">
        <f t="shared" si="7"/>
        <v>1639.8999999999999</v>
      </c>
      <c r="N120" s="11">
        <f t="shared" si="8"/>
        <v>333132.56579999998</v>
      </c>
      <c r="O120" s="11">
        <f t="shared" si="9"/>
        <v>1885.8849999999998</v>
      </c>
      <c r="P120" s="11">
        <f t="shared" si="10"/>
        <v>383102.45066999993</v>
      </c>
      <c r="Q120" s="11">
        <f t="shared" si="11"/>
        <v>2168.7677499999995</v>
      </c>
      <c r="R120" s="11">
        <f t="shared" si="12"/>
        <v>440567.81827049988</v>
      </c>
      <c r="S120" s="13" t="s">
        <v>15</v>
      </c>
      <c r="T120" s="13">
        <v>250</v>
      </c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3">
        <v>251</v>
      </c>
      <c r="B121" s="13">
        <v>7</v>
      </c>
      <c r="C121" s="13">
        <v>29.01</v>
      </c>
      <c r="D121" s="13">
        <v>203.03800000000001</v>
      </c>
      <c r="E121" s="11">
        <f t="shared" si="0"/>
        <v>1116</v>
      </c>
      <c r="F121" s="11">
        <f t="shared" si="1"/>
        <v>226590.40800000002</v>
      </c>
      <c r="G121" s="11">
        <f t="shared" si="2"/>
        <v>1178</v>
      </c>
      <c r="H121" s="11">
        <f t="shared" si="3"/>
        <v>239178.76400000002</v>
      </c>
      <c r="I121" s="12">
        <v>1240</v>
      </c>
      <c r="J121" s="11">
        <f t="shared" si="4"/>
        <v>251767.12000000002</v>
      </c>
      <c r="K121" s="11">
        <f t="shared" si="5"/>
        <v>1426</v>
      </c>
      <c r="L121" s="11">
        <f t="shared" si="6"/>
        <v>289532.18800000002</v>
      </c>
      <c r="M121" s="11">
        <f t="shared" si="7"/>
        <v>1639.8999999999999</v>
      </c>
      <c r="N121" s="11">
        <f t="shared" si="8"/>
        <v>332962.01620000001</v>
      </c>
      <c r="O121" s="11">
        <f t="shared" si="9"/>
        <v>1885.8849999999998</v>
      </c>
      <c r="P121" s="11">
        <f t="shared" si="10"/>
        <v>382906.31862999999</v>
      </c>
      <c r="Q121" s="11">
        <f t="shared" si="11"/>
        <v>2168.7677499999995</v>
      </c>
      <c r="R121" s="11">
        <f t="shared" si="12"/>
        <v>440342.26642449992</v>
      </c>
      <c r="S121" s="13" t="s">
        <v>15</v>
      </c>
      <c r="T121" s="13">
        <v>251</v>
      </c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3">
        <v>252</v>
      </c>
      <c r="B122" s="13">
        <v>8</v>
      </c>
      <c r="C122" s="13">
        <v>29</v>
      </c>
      <c r="D122" s="13">
        <v>231.916</v>
      </c>
      <c r="E122" s="11">
        <f t="shared" si="0"/>
        <v>1116</v>
      </c>
      <c r="F122" s="11">
        <f t="shared" si="1"/>
        <v>258818.25599999999</v>
      </c>
      <c r="G122" s="11">
        <f t="shared" si="2"/>
        <v>1178</v>
      </c>
      <c r="H122" s="11">
        <f t="shared" si="3"/>
        <v>273197.04800000001</v>
      </c>
      <c r="I122" s="12">
        <v>1240</v>
      </c>
      <c r="J122" s="11">
        <f t="shared" si="4"/>
        <v>287575.83999999997</v>
      </c>
      <c r="K122" s="11">
        <f t="shared" si="5"/>
        <v>1426</v>
      </c>
      <c r="L122" s="11">
        <f t="shared" si="6"/>
        <v>330712.21600000001</v>
      </c>
      <c r="M122" s="11">
        <f t="shared" si="7"/>
        <v>1639.8999999999999</v>
      </c>
      <c r="N122" s="11">
        <f t="shared" si="8"/>
        <v>380319.04839999997</v>
      </c>
      <c r="O122" s="11">
        <f t="shared" si="9"/>
        <v>1885.8849999999998</v>
      </c>
      <c r="P122" s="11">
        <f t="shared" si="10"/>
        <v>437366.90565999993</v>
      </c>
      <c r="Q122" s="11">
        <f t="shared" si="11"/>
        <v>2168.7677499999995</v>
      </c>
      <c r="R122" s="11">
        <f t="shared" si="12"/>
        <v>502971.94150899991</v>
      </c>
      <c r="S122" s="13" t="s">
        <v>15</v>
      </c>
      <c r="T122" s="13">
        <v>252</v>
      </c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3">
        <v>253</v>
      </c>
      <c r="B123" s="13">
        <v>8</v>
      </c>
      <c r="C123" s="13">
        <v>28.98</v>
      </c>
      <c r="D123" s="13">
        <v>231.78299999999999</v>
      </c>
      <c r="E123" s="11">
        <f t="shared" si="0"/>
        <v>1116</v>
      </c>
      <c r="F123" s="11">
        <f t="shared" si="1"/>
        <v>258669.82799999998</v>
      </c>
      <c r="G123" s="11">
        <f t="shared" si="2"/>
        <v>1178</v>
      </c>
      <c r="H123" s="11">
        <f t="shared" si="3"/>
        <v>273040.37400000001</v>
      </c>
      <c r="I123" s="12">
        <v>1240</v>
      </c>
      <c r="J123" s="11">
        <f t="shared" si="4"/>
        <v>287410.92</v>
      </c>
      <c r="K123" s="11">
        <f t="shared" si="5"/>
        <v>1426</v>
      </c>
      <c r="L123" s="11">
        <f t="shared" si="6"/>
        <v>330522.55799999996</v>
      </c>
      <c r="M123" s="11">
        <f t="shared" si="7"/>
        <v>1639.8999999999999</v>
      </c>
      <c r="N123" s="11">
        <f t="shared" si="8"/>
        <v>380100.94169999997</v>
      </c>
      <c r="O123" s="11">
        <f t="shared" si="9"/>
        <v>1885.8849999999998</v>
      </c>
      <c r="P123" s="11">
        <f t="shared" si="10"/>
        <v>437116.08295499993</v>
      </c>
      <c r="Q123" s="11">
        <f t="shared" si="11"/>
        <v>2168.7677499999995</v>
      </c>
      <c r="R123" s="11">
        <f t="shared" si="12"/>
        <v>502683.49539824988</v>
      </c>
      <c r="S123" s="13" t="s">
        <v>15</v>
      </c>
      <c r="T123" s="13">
        <v>253</v>
      </c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3">
        <v>254</v>
      </c>
      <c r="B124" s="13">
        <v>8</v>
      </c>
      <c r="C124" s="13">
        <v>28.96</v>
      </c>
      <c r="D124" s="13">
        <v>231.649</v>
      </c>
      <c r="E124" s="11">
        <f t="shared" si="0"/>
        <v>1116</v>
      </c>
      <c r="F124" s="11">
        <f t="shared" si="1"/>
        <v>258520.28400000001</v>
      </c>
      <c r="G124" s="11">
        <f t="shared" si="2"/>
        <v>1178</v>
      </c>
      <c r="H124" s="11">
        <f t="shared" si="3"/>
        <v>272882.522</v>
      </c>
      <c r="I124" s="12">
        <v>1240</v>
      </c>
      <c r="J124" s="11">
        <f t="shared" si="4"/>
        <v>287244.76</v>
      </c>
      <c r="K124" s="11">
        <f t="shared" si="5"/>
        <v>1426</v>
      </c>
      <c r="L124" s="11">
        <f t="shared" si="6"/>
        <v>330331.47399999999</v>
      </c>
      <c r="M124" s="11">
        <f t="shared" si="7"/>
        <v>1639.8999999999999</v>
      </c>
      <c r="N124" s="11">
        <f t="shared" si="8"/>
        <v>379881.19509999995</v>
      </c>
      <c r="O124" s="11">
        <f t="shared" si="9"/>
        <v>1885.8849999999998</v>
      </c>
      <c r="P124" s="11">
        <f t="shared" si="10"/>
        <v>436863.37436499994</v>
      </c>
      <c r="Q124" s="11">
        <f t="shared" si="11"/>
        <v>2168.7677499999995</v>
      </c>
      <c r="R124" s="11">
        <f t="shared" si="12"/>
        <v>502392.88051974989</v>
      </c>
      <c r="S124" s="13" t="s">
        <v>15</v>
      </c>
      <c r="T124" s="13">
        <v>254</v>
      </c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3">
        <v>255</v>
      </c>
      <c r="B125" s="13">
        <v>8</v>
      </c>
      <c r="C125" s="13">
        <v>28.95</v>
      </c>
      <c r="D125" s="13">
        <v>231.51300000000001</v>
      </c>
      <c r="E125" s="11">
        <f t="shared" si="0"/>
        <v>1116</v>
      </c>
      <c r="F125" s="11">
        <f t="shared" si="1"/>
        <v>258368.508</v>
      </c>
      <c r="G125" s="11">
        <f t="shared" si="2"/>
        <v>1178</v>
      </c>
      <c r="H125" s="11">
        <f t="shared" si="3"/>
        <v>272722.31400000001</v>
      </c>
      <c r="I125" s="12">
        <v>1240</v>
      </c>
      <c r="J125" s="11">
        <f t="shared" si="4"/>
        <v>287076.12</v>
      </c>
      <c r="K125" s="11">
        <f t="shared" si="5"/>
        <v>1426</v>
      </c>
      <c r="L125" s="11">
        <f t="shared" si="6"/>
        <v>330137.538</v>
      </c>
      <c r="M125" s="11">
        <f t="shared" si="7"/>
        <v>1639.8999999999999</v>
      </c>
      <c r="N125" s="11">
        <f t="shared" si="8"/>
        <v>379658.16869999998</v>
      </c>
      <c r="O125" s="11">
        <f t="shared" si="9"/>
        <v>1885.8849999999998</v>
      </c>
      <c r="P125" s="11">
        <f t="shared" si="10"/>
        <v>436606.89400499995</v>
      </c>
      <c r="Q125" s="11">
        <f t="shared" si="11"/>
        <v>2168.7677499999995</v>
      </c>
      <c r="R125" s="11">
        <f t="shared" si="12"/>
        <v>502097.92810574989</v>
      </c>
      <c r="S125" s="13" t="s">
        <v>15</v>
      </c>
      <c r="T125" s="13">
        <v>255</v>
      </c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3">
        <v>256</v>
      </c>
      <c r="B126" s="13">
        <v>9</v>
      </c>
      <c r="C126" s="13">
        <v>28.93</v>
      </c>
      <c r="D126" s="13">
        <v>260.29199999999997</v>
      </c>
      <c r="E126" s="11">
        <f t="shared" si="0"/>
        <v>1116</v>
      </c>
      <c r="F126" s="11">
        <f t="shared" si="1"/>
        <v>290485.87199999997</v>
      </c>
      <c r="G126" s="11">
        <f t="shared" si="2"/>
        <v>1178</v>
      </c>
      <c r="H126" s="11">
        <f t="shared" si="3"/>
        <v>306623.97599999997</v>
      </c>
      <c r="I126" s="12">
        <v>1240</v>
      </c>
      <c r="J126" s="11">
        <f t="shared" si="4"/>
        <v>322762.07999999996</v>
      </c>
      <c r="K126" s="11">
        <f t="shared" si="5"/>
        <v>1426</v>
      </c>
      <c r="L126" s="11">
        <f t="shared" si="6"/>
        <v>371176.39199999993</v>
      </c>
      <c r="M126" s="11">
        <f t="shared" si="7"/>
        <v>1639.8999999999999</v>
      </c>
      <c r="N126" s="11">
        <f t="shared" si="8"/>
        <v>426852.8507999999</v>
      </c>
      <c r="O126" s="11">
        <f t="shared" si="9"/>
        <v>1885.8849999999998</v>
      </c>
      <c r="P126" s="11">
        <f t="shared" si="10"/>
        <v>490880.77841999987</v>
      </c>
      <c r="Q126" s="11">
        <f t="shared" si="11"/>
        <v>2168.7677499999995</v>
      </c>
      <c r="R126" s="11">
        <f t="shared" si="12"/>
        <v>564512.89518299978</v>
      </c>
      <c r="S126" s="13" t="s">
        <v>15</v>
      </c>
      <c r="T126" s="13">
        <v>256</v>
      </c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3">
        <v>257</v>
      </c>
      <c r="B127" s="13">
        <v>9</v>
      </c>
      <c r="C127" s="13">
        <v>28.91</v>
      </c>
      <c r="D127" s="13">
        <v>260.12400000000002</v>
      </c>
      <c r="E127" s="11">
        <f t="shared" si="0"/>
        <v>1116</v>
      </c>
      <c r="F127" s="11">
        <f t="shared" si="1"/>
        <v>290298.38400000002</v>
      </c>
      <c r="G127" s="11">
        <f t="shared" si="2"/>
        <v>1178</v>
      </c>
      <c r="H127" s="11">
        <f t="shared" si="3"/>
        <v>306426.07200000004</v>
      </c>
      <c r="I127" s="12">
        <v>1240</v>
      </c>
      <c r="J127" s="11">
        <f t="shared" si="4"/>
        <v>322553.76</v>
      </c>
      <c r="K127" s="11">
        <f t="shared" si="5"/>
        <v>1426</v>
      </c>
      <c r="L127" s="11">
        <f t="shared" si="6"/>
        <v>370936.82400000002</v>
      </c>
      <c r="M127" s="11">
        <f t="shared" si="7"/>
        <v>1639.8999999999999</v>
      </c>
      <c r="N127" s="11">
        <f t="shared" si="8"/>
        <v>426577.34759999998</v>
      </c>
      <c r="O127" s="11">
        <f t="shared" si="9"/>
        <v>1885.8849999999998</v>
      </c>
      <c r="P127" s="11">
        <f t="shared" si="10"/>
        <v>490563.94974000001</v>
      </c>
      <c r="Q127" s="11">
        <f t="shared" si="11"/>
        <v>2168.7677499999995</v>
      </c>
      <c r="R127" s="11">
        <f t="shared" si="12"/>
        <v>564148.54220099992</v>
      </c>
      <c r="S127" s="13" t="s">
        <v>15</v>
      </c>
      <c r="T127" s="13">
        <v>257</v>
      </c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3">
        <v>258</v>
      </c>
      <c r="B128" s="13">
        <v>9</v>
      </c>
      <c r="C128" s="13">
        <v>28.89</v>
      </c>
      <c r="D128" s="13">
        <v>259.84899999999999</v>
      </c>
      <c r="E128" s="11">
        <f t="shared" si="0"/>
        <v>1116</v>
      </c>
      <c r="F128" s="11">
        <f t="shared" si="1"/>
        <v>289991.484</v>
      </c>
      <c r="G128" s="11">
        <f t="shared" si="2"/>
        <v>1178</v>
      </c>
      <c r="H128" s="11">
        <f t="shared" si="3"/>
        <v>306102.12199999997</v>
      </c>
      <c r="I128" s="12">
        <v>1240</v>
      </c>
      <c r="J128" s="11">
        <f t="shared" si="4"/>
        <v>322212.76</v>
      </c>
      <c r="K128" s="11">
        <f t="shared" si="5"/>
        <v>1426</v>
      </c>
      <c r="L128" s="11">
        <f t="shared" si="6"/>
        <v>370544.674</v>
      </c>
      <c r="M128" s="11">
        <f t="shared" si="7"/>
        <v>1639.8999999999999</v>
      </c>
      <c r="N128" s="11">
        <f t="shared" si="8"/>
        <v>426126.37509999995</v>
      </c>
      <c r="O128" s="11">
        <f t="shared" si="9"/>
        <v>1885.8849999999998</v>
      </c>
      <c r="P128" s="11">
        <f t="shared" si="10"/>
        <v>490045.33136499993</v>
      </c>
      <c r="Q128" s="11">
        <f t="shared" si="11"/>
        <v>2168.7677499999995</v>
      </c>
      <c r="R128" s="11">
        <f t="shared" si="12"/>
        <v>563552.13106974983</v>
      </c>
      <c r="S128" s="13" t="s">
        <v>15</v>
      </c>
      <c r="T128" s="13">
        <v>258</v>
      </c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0">
        <v>259</v>
      </c>
      <c r="B129" s="10">
        <v>10</v>
      </c>
      <c r="C129" s="10">
        <v>28.87</v>
      </c>
      <c r="D129" s="10">
        <v>288.63299999999998</v>
      </c>
      <c r="E129" s="11">
        <f t="shared" si="0"/>
        <v>1161</v>
      </c>
      <c r="F129" s="11">
        <f t="shared" si="1"/>
        <v>335102.913</v>
      </c>
      <c r="G129" s="11">
        <f t="shared" si="2"/>
        <v>1225.5</v>
      </c>
      <c r="H129" s="11">
        <f t="shared" si="3"/>
        <v>353719.7415</v>
      </c>
      <c r="I129" s="12">
        <v>1290</v>
      </c>
      <c r="J129" s="11">
        <f t="shared" si="4"/>
        <v>372336.56999999995</v>
      </c>
      <c r="K129" s="11">
        <f t="shared" si="5"/>
        <v>1483.4999999999998</v>
      </c>
      <c r="L129" s="11">
        <f t="shared" si="6"/>
        <v>428187.0554999999</v>
      </c>
      <c r="M129" s="11">
        <f t="shared" si="7"/>
        <v>1706.0249999999996</v>
      </c>
      <c r="N129" s="11">
        <f t="shared" si="8"/>
        <v>492415.11382499989</v>
      </c>
      <c r="O129" s="11">
        <f t="shared" si="9"/>
        <v>1961.9287499999994</v>
      </c>
      <c r="P129" s="11">
        <f t="shared" si="10"/>
        <v>566277.38089874981</v>
      </c>
      <c r="Q129" s="11">
        <f t="shared" si="11"/>
        <v>2256.2180624999992</v>
      </c>
      <c r="R129" s="11">
        <f t="shared" si="12"/>
        <v>651218.9880335622</v>
      </c>
      <c r="S129" s="13" t="s">
        <v>15</v>
      </c>
      <c r="T129" s="10">
        <v>259</v>
      </c>
      <c r="U129" s="1"/>
      <c r="V129" s="1"/>
      <c r="W129" s="1"/>
      <c r="X129" s="1"/>
      <c r="Y129" s="1"/>
      <c r="Z129" s="1"/>
      <c r="AA129" s="1"/>
    </row>
    <row r="130" spans="1:27" ht="15.75" hidden="1" customHeight="1" x14ac:dyDescent="0.25">
      <c r="A130" s="10">
        <v>260</v>
      </c>
      <c r="B130" s="14">
        <v>9</v>
      </c>
      <c r="C130" s="14">
        <v>28.8</v>
      </c>
      <c r="D130" s="14">
        <v>255.58099999999999</v>
      </c>
      <c r="E130" s="15">
        <f t="shared" si="0"/>
        <v>1161</v>
      </c>
      <c r="F130" s="15">
        <f t="shared" si="1"/>
        <v>296729.54099999997</v>
      </c>
      <c r="G130" s="15">
        <f t="shared" si="2"/>
        <v>1225.5</v>
      </c>
      <c r="H130" s="15">
        <f t="shared" si="3"/>
        <v>313214.51549999998</v>
      </c>
      <c r="I130" s="16">
        <v>1290</v>
      </c>
      <c r="J130" s="15">
        <f t="shared" si="4"/>
        <v>329699.49</v>
      </c>
      <c r="K130" s="15">
        <f t="shared" si="5"/>
        <v>1483.4999999999998</v>
      </c>
      <c r="L130" s="15">
        <f t="shared" si="6"/>
        <v>379154.41349999991</v>
      </c>
      <c r="M130" s="15">
        <f t="shared" si="7"/>
        <v>1706.0249999999996</v>
      </c>
      <c r="N130" s="15">
        <f t="shared" si="8"/>
        <v>436027.57552499988</v>
      </c>
      <c r="O130" s="15">
        <f t="shared" si="9"/>
        <v>1961.9287499999994</v>
      </c>
      <c r="P130" s="15">
        <f t="shared" si="10"/>
        <v>501431.71185374982</v>
      </c>
      <c r="Q130" s="15">
        <f t="shared" si="11"/>
        <v>2256.2180624999992</v>
      </c>
      <c r="R130" s="15">
        <f t="shared" si="12"/>
        <v>576646.46863181225</v>
      </c>
      <c r="S130" s="14" t="s">
        <v>16</v>
      </c>
      <c r="T130" s="10">
        <v>260</v>
      </c>
      <c r="U130" s="1" t="s">
        <v>20</v>
      </c>
      <c r="V130" s="1"/>
      <c r="W130" s="1"/>
      <c r="X130" s="1"/>
      <c r="Y130" s="1"/>
      <c r="Z130" s="1"/>
      <c r="AA130" s="1"/>
    </row>
    <row r="131" spans="1:27" ht="15.75" hidden="1" customHeight="1" x14ac:dyDescent="0.25">
      <c r="A131" s="13">
        <v>261</v>
      </c>
      <c r="B131" s="14">
        <v>7</v>
      </c>
      <c r="C131" s="14">
        <v>28.8</v>
      </c>
      <c r="D131" s="14">
        <v>201.58799999999999</v>
      </c>
      <c r="E131" s="15">
        <f t="shared" si="0"/>
        <v>1116</v>
      </c>
      <c r="F131" s="15">
        <f t="shared" si="1"/>
        <v>224972.20799999998</v>
      </c>
      <c r="G131" s="15">
        <f t="shared" si="2"/>
        <v>1178</v>
      </c>
      <c r="H131" s="15">
        <f t="shared" si="3"/>
        <v>237470.66399999999</v>
      </c>
      <c r="I131" s="16">
        <v>1240</v>
      </c>
      <c r="J131" s="15">
        <f t="shared" si="4"/>
        <v>249969.12</v>
      </c>
      <c r="K131" s="15">
        <f t="shared" si="5"/>
        <v>1426</v>
      </c>
      <c r="L131" s="15">
        <f t="shared" si="6"/>
        <v>287464.48800000001</v>
      </c>
      <c r="M131" s="15">
        <f t="shared" si="7"/>
        <v>1639.8999999999999</v>
      </c>
      <c r="N131" s="15">
        <f t="shared" si="8"/>
        <v>330584.16119999997</v>
      </c>
      <c r="O131" s="15">
        <f t="shared" si="9"/>
        <v>1885.8849999999998</v>
      </c>
      <c r="P131" s="15">
        <f t="shared" si="10"/>
        <v>380171.78537999996</v>
      </c>
      <c r="Q131" s="15">
        <f t="shared" si="11"/>
        <v>2168.7677499999995</v>
      </c>
      <c r="R131" s="15">
        <f t="shared" si="12"/>
        <v>437197.55318699987</v>
      </c>
      <c r="S131" s="14" t="s">
        <v>16</v>
      </c>
      <c r="T131" s="13">
        <v>261</v>
      </c>
      <c r="U131" s="1" t="s">
        <v>20</v>
      </c>
      <c r="V131" s="1"/>
      <c r="W131" s="1"/>
      <c r="X131" s="1"/>
      <c r="Y131" s="1"/>
      <c r="Z131" s="1"/>
      <c r="AA131" s="1"/>
    </row>
    <row r="132" spans="1:27" ht="15.75" hidden="1" customHeight="1" x14ac:dyDescent="0.25">
      <c r="A132" s="13">
        <v>262</v>
      </c>
      <c r="B132" s="13">
        <v>7</v>
      </c>
      <c r="C132" s="13">
        <v>28.79</v>
      </c>
      <c r="D132" s="13">
        <v>201.47</v>
      </c>
      <c r="E132" s="11">
        <f t="shared" si="0"/>
        <v>1116</v>
      </c>
      <c r="F132" s="11">
        <f t="shared" si="1"/>
        <v>224840.52</v>
      </c>
      <c r="G132" s="11">
        <f t="shared" si="2"/>
        <v>1178</v>
      </c>
      <c r="H132" s="11">
        <f t="shared" si="3"/>
        <v>237331.66</v>
      </c>
      <c r="I132" s="12">
        <v>1240</v>
      </c>
      <c r="J132" s="11">
        <f t="shared" si="4"/>
        <v>249822.8</v>
      </c>
      <c r="K132" s="11">
        <f t="shared" si="5"/>
        <v>1426</v>
      </c>
      <c r="L132" s="11">
        <f t="shared" si="6"/>
        <v>287296.21999999997</v>
      </c>
      <c r="M132" s="11">
        <f t="shared" si="7"/>
        <v>1639.8999999999999</v>
      </c>
      <c r="N132" s="11">
        <f t="shared" si="8"/>
        <v>330390.65299999999</v>
      </c>
      <c r="O132" s="11">
        <f t="shared" si="9"/>
        <v>1885.8849999999998</v>
      </c>
      <c r="P132" s="11">
        <f t="shared" si="10"/>
        <v>379949.25094999996</v>
      </c>
      <c r="Q132" s="11">
        <f t="shared" si="11"/>
        <v>2168.7677499999995</v>
      </c>
      <c r="R132" s="11">
        <f t="shared" si="12"/>
        <v>436941.63859249989</v>
      </c>
      <c r="S132" s="14" t="s">
        <v>16</v>
      </c>
      <c r="T132" s="13">
        <v>262</v>
      </c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3">
        <v>263</v>
      </c>
      <c r="B133" s="13">
        <v>7</v>
      </c>
      <c r="C133" s="13">
        <v>28.77</v>
      </c>
      <c r="D133" s="13">
        <v>201.41800000000001</v>
      </c>
      <c r="E133" s="11">
        <f t="shared" si="0"/>
        <v>1116</v>
      </c>
      <c r="F133" s="11">
        <f t="shared" si="1"/>
        <v>224782.48800000001</v>
      </c>
      <c r="G133" s="11">
        <f t="shared" si="2"/>
        <v>1178</v>
      </c>
      <c r="H133" s="11">
        <f t="shared" si="3"/>
        <v>237270.40400000001</v>
      </c>
      <c r="I133" s="12">
        <v>1240</v>
      </c>
      <c r="J133" s="11">
        <f t="shared" si="4"/>
        <v>249758.32</v>
      </c>
      <c r="K133" s="11">
        <f t="shared" si="5"/>
        <v>1426</v>
      </c>
      <c r="L133" s="11">
        <f t="shared" si="6"/>
        <v>287222.06800000003</v>
      </c>
      <c r="M133" s="11">
        <f t="shared" si="7"/>
        <v>1639.8999999999999</v>
      </c>
      <c r="N133" s="11">
        <f t="shared" si="8"/>
        <v>330305.37819999998</v>
      </c>
      <c r="O133" s="11">
        <f t="shared" si="9"/>
        <v>1885.8849999999998</v>
      </c>
      <c r="P133" s="11">
        <f t="shared" si="10"/>
        <v>379851.18492999999</v>
      </c>
      <c r="Q133" s="11">
        <f t="shared" si="11"/>
        <v>2168.7677499999995</v>
      </c>
      <c r="R133" s="11">
        <f t="shared" si="12"/>
        <v>436828.86266949994</v>
      </c>
      <c r="S133" s="13" t="s">
        <v>15</v>
      </c>
      <c r="T133" s="13">
        <v>263</v>
      </c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0">
        <v>264</v>
      </c>
      <c r="B134" s="10">
        <v>10</v>
      </c>
      <c r="C134" s="10">
        <v>28.76</v>
      </c>
      <c r="D134" s="10">
        <v>283.98200000000003</v>
      </c>
      <c r="E134" s="11">
        <f t="shared" si="0"/>
        <v>1161</v>
      </c>
      <c r="F134" s="11">
        <f t="shared" si="1"/>
        <v>329703.10200000001</v>
      </c>
      <c r="G134" s="11">
        <f t="shared" si="2"/>
        <v>1225.5</v>
      </c>
      <c r="H134" s="11">
        <f t="shared" si="3"/>
        <v>348019.94100000005</v>
      </c>
      <c r="I134" s="12">
        <v>1290</v>
      </c>
      <c r="J134" s="11">
        <f t="shared" si="4"/>
        <v>366336.78</v>
      </c>
      <c r="K134" s="11">
        <f t="shared" si="5"/>
        <v>1483.4999999999998</v>
      </c>
      <c r="L134" s="11">
        <f t="shared" si="6"/>
        <v>421287.29699999996</v>
      </c>
      <c r="M134" s="11">
        <f t="shared" si="7"/>
        <v>1706.0249999999996</v>
      </c>
      <c r="N134" s="11">
        <f t="shared" si="8"/>
        <v>484480.39154999994</v>
      </c>
      <c r="O134" s="11">
        <f t="shared" si="9"/>
        <v>1961.9287499999994</v>
      </c>
      <c r="P134" s="11">
        <f t="shared" si="10"/>
        <v>557152.45028249989</v>
      </c>
      <c r="Q134" s="11">
        <f t="shared" si="11"/>
        <v>2256.2180624999992</v>
      </c>
      <c r="R134" s="11">
        <f t="shared" si="12"/>
        <v>640725.31782487477</v>
      </c>
      <c r="S134" s="13" t="s">
        <v>15</v>
      </c>
      <c r="T134" s="10">
        <v>264</v>
      </c>
      <c r="U134" s="1"/>
      <c r="V134" s="1"/>
      <c r="W134" s="1"/>
      <c r="X134" s="1"/>
      <c r="Y134" s="1"/>
      <c r="Z134" s="1"/>
      <c r="AA134" s="1"/>
    </row>
    <row r="135" spans="1:27" ht="15.75" hidden="1" customHeight="1" x14ac:dyDescent="0.25">
      <c r="A135" s="10">
        <v>265</v>
      </c>
      <c r="B135" s="10">
        <v>10</v>
      </c>
      <c r="C135" s="10">
        <v>28.7</v>
      </c>
      <c r="D135" s="10">
        <v>274.46899999999999</v>
      </c>
      <c r="E135" s="11">
        <f t="shared" si="0"/>
        <v>1161</v>
      </c>
      <c r="F135" s="11">
        <f t="shared" si="1"/>
        <v>318658.50900000002</v>
      </c>
      <c r="G135" s="11">
        <f t="shared" si="2"/>
        <v>1225.5</v>
      </c>
      <c r="H135" s="11">
        <f t="shared" si="3"/>
        <v>336361.75949999999</v>
      </c>
      <c r="I135" s="12">
        <v>1290</v>
      </c>
      <c r="J135" s="11">
        <f t="shared" si="4"/>
        <v>354065.01</v>
      </c>
      <c r="K135" s="11">
        <f t="shared" si="5"/>
        <v>1483.4999999999998</v>
      </c>
      <c r="L135" s="11">
        <f t="shared" si="6"/>
        <v>407174.76149999991</v>
      </c>
      <c r="M135" s="11">
        <f t="shared" si="7"/>
        <v>1706.0249999999996</v>
      </c>
      <c r="N135" s="11">
        <f t="shared" si="8"/>
        <v>468250.97572499991</v>
      </c>
      <c r="O135" s="11">
        <f t="shared" si="9"/>
        <v>1961.9287499999994</v>
      </c>
      <c r="P135" s="11">
        <f t="shared" si="10"/>
        <v>538488.62208374985</v>
      </c>
      <c r="Q135" s="11">
        <f t="shared" si="11"/>
        <v>2256.2180624999992</v>
      </c>
      <c r="R135" s="11">
        <f t="shared" si="12"/>
        <v>619261.91539631225</v>
      </c>
      <c r="S135" s="14" t="s">
        <v>16</v>
      </c>
      <c r="T135" s="10">
        <v>265</v>
      </c>
      <c r="U135" s="1"/>
      <c r="V135" s="1"/>
      <c r="W135" s="1"/>
      <c r="X135" s="1"/>
      <c r="Y135" s="1"/>
      <c r="Z135" s="1"/>
      <c r="AA135" s="1"/>
    </row>
    <row r="136" spans="1:27" ht="15.75" hidden="1" customHeight="1" x14ac:dyDescent="0.25">
      <c r="A136" s="13">
        <v>266</v>
      </c>
      <c r="B136" s="13">
        <v>9</v>
      </c>
      <c r="C136" s="13">
        <v>28.7</v>
      </c>
      <c r="D136" s="13">
        <v>258.24400000000003</v>
      </c>
      <c r="E136" s="11">
        <f t="shared" si="0"/>
        <v>1116</v>
      </c>
      <c r="F136" s="11">
        <f t="shared" si="1"/>
        <v>288200.304</v>
      </c>
      <c r="G136" s="11">
        <f t="shared" si="2"/>
        <v>1178</v>
      </c>
      <c r="H136" s="11">
        <f t="shared" si="3"/>
        <v>304211.43200000003</v>
      </c>
      <c r="I136" s="12">
        <v>1240</v>
      </c>
      <c r="J136" s="11">
        <f t="shared" si="4"/>
        <v>320222.56000000006</v>
      </c>
      <c r="K136" s="11">
        <f t="shared" si="5"/>
        <v>1426</v>
      </c>
      <c r="L136" s="11">
        <f t="shared" si="6"/>
        <v>368255.94400000002</v>
      </c>
      <c r="M136" s="11">
        <f t="shared" si="7"/>
        <v>1639.8999999999999</v>
      </c>
      <c r="N136" s="11">
        <f t="shared" si="8"/>
        <v>423494.33559999999</v>
      </c>
      <c r="O136" s="11">
        <f t="shared" si="9"/>
        <v>1885.8849999999998</v>
      </c>
      <c r="P136" s="11">
        <f t="shared" si="10"/>
        <v>487018.48593999998</v>
      </c>
      <c r="Q136" s="11">
        <f t="shared" si="11"/>
        <v>2168.7677499999995</v>
      </c>
      <c r="R136" s="11">
        <f t="shared" si="12"/>
        <v>560071.25883099996</v>
      </c>
      <c r="S136" s="14" t="s">
        <v>16</v>
      </c>
      <c r="T136" s="13">
        <v>266</v>
      </c>
      <c r="U136" s="1"/>
      <c r="V136" s="1"/>
      <c r="W136" s="1"/>
      <c r="X136" s="1"/>
      <c r="Y136" s="1"/>
      <c r="Z136" s="1"/>
      <c r="AA136" s="1"/>
    </row>
    <row r="137" spans="1:27" ht="15.75" hidden="1" customHeight="1" x14ac:dyDescent="0.25">
      <c r="A137" s="13">
        <v>267</v>
      </c>
      <c r="B137" s="13">
        <v>9</v>
      </c>
      <c r="C137" s="13">
        <v>28.68</v>
      </c>
      <c r="D137" s="13">
        <v>258.03899999999999</v>
      </c>
      <c r="E137" s="11">
        <f t="shared" si="0"/>
        <v>1116</v>
      </c>
      <c r="F137" s="11">
        <f t="shared" si="1"/>
        <v>287971.52399999998</v>
      </c>
      <c r="G137" s="11">
        <f t="shared" si="2"/>
        <v>1178</v>
      </c>
      <c r="H137" s="11">
        <f t="shared" si="3"/>
        <v>303969.94199999998</v>
      </c>
      <c r="I137" s="12">
        <v>1240</v>
      </c>
      <c r="J137" s="11">
        <f t="shared" si="4"/>
        <v>319968.36</v>
      </c>
      <c r="K137" s="11">
        <f t="shared" si="5"/>
        <v>1426</v>
      </c>
      <c r="L137" s="11">
        <f t="shared" si="6"/>
        <v>367963.614</v>
      </c>
      <c r="M137" s="11">
        <f t="shared" si="7"/>
        <v>1639.8999999999999</v>
      </c>
      <c r="N137" s="11">
        <f t="shared" si="8"/>
        <v>423158.15609999996</v>
      </c>
      <c r="O137" s="11">
        <f t="shared" si="9"/>
        <v>1885.8849999999998</v>
      </c>
      <c r="P137" s="11">
        <f t="shared" si="10"/>
        <v>486631.87951499992</v>
      </c>
      <c r="Q137" s="11">
        <f t="shared" si="11"/>
        <v>2168.7677499999995</v>
      </c>
      <c r="R137" s="11">
        <f t="shared" si="12"/>
        <v>559626.6614422499</v>
      </c>
      <c r="S137" s="14" t="s">
        <v>16</v>
      </c>
      <c r="T137" s="13">
        <v>267</v>
      </c>
      <c r="U137" s="1"/>
      <c r="V137" s="1"/>
      <c r="W137" s="1"/>
      <c r="X137" s="1"/>
      <c r="Y137" s="1"/>
      <c r="Z137" s="1"/>
      <c r="AA137" s="1"/>
    </row>
    <row r="138" spans="1:27" ht="15.75" hidden="1" customHeight="1" x14ac:dyDescent="0.25">
      <c r="A138" s="13">
        <v>268</v>
      </c>
      <c r="B138" s="13">
        <v>9</v>
      </c>
      <c r="C138" s="13">
        <v>28.66</v>
      </c>
      <c r="D138" s="13">
        <v>257.83699999999999</v>
      </c>
      <c r="E138" s="11">
        <f t="shared" si="0"/>
        <v>1116</v>
      </c>
      <c r="F138" s="11">
        <f t="shared" si="1"/>
        <v>287746.092</v>
      </c>
      <c r="G138" s="11">
        <f t="shared" si="2"/>
        <v>1178</v>
      </c>
      <c r="H138" s="11">
        <f t="shared" si="3"/>
        <v>303731.98599999998</v>
      </c>
      <c r="I138" s="12">
        <v>1240</v>
      </c>
      <c r="J138" s="11">
        <f t="shared" si="4"/>
        <v>319717.88</v>
      </c>
      <c r="K138" s="11">
        <f t="shared" si="5"/>
        <v>1426</v>
      </c>
      <c r="L138" s="11">
        <f t="shared" si="6"/>
        <v>367675.56199999998</v>
      </c>
      <c r="M138" s="11">
        <f t="shared" si="7"/>
        <v>1639.8999999999999</v>
      </c>
      <c r="N138" s="11">
        <f t="shared" si="8"/>
        <v>422826.89629999996</v>
      </c>
      <c r="O138" s="11">
        <f t="shared" si="9"/>
        <v>1885.8849999999998</v>
      </c>
      <c r="P138" s="11">
        <f t="shared" si="10"/>
        <v>486250.9307449999</v>
      </c>
      <c r="Q138" s="11">
        <f t="shared" si="11"/>
        <v>2168.7677499999995</v>
      </c>
      <c r="R138" s="11">
        <f t="shared" si="12"/>
        <v>559188.57035674981</v>
      </c>
      <c r="S138" s="14" t="s">
        <v>16</v>
      </c>
      <c r="T138" s="13">
        <v>268</v>
      </c>
      <c r="U138" s="1"/>
      <c r="V138" s="1"/>
      <c r="W138" s="1"/>
      <c r="X138" s="1"/>
      <c r="Y138" s="1"/>
      <c r="Z138" s="1"/>
      <c r="AA138" s="1"/>
    </row>
    <row r="139" spans="1:27" ht="15.75" hidden="1" customHeight="1" x14ac:dyDescent="0.25">
      <c r="A139" s="13">
        <v>269</v>
      </c>
      <c r="B139" s="13">
        <v>8</v>
      </c>
      <c r="C139" s="13">
        <v>28.64</v>
      </c>
      <c r="D139" s="13">
        <v>229.02</v>
      </c>
      <c r="E139" s="11">
        <f t="shared" si="0"/>
        <v>1116</v>
      </c>
      <c r="F139" s="11">
        <f t="shared" si="1"/>
        <v>255586.32</v>
      </c>
      <c r="G139" s="11">
        <f t="shared" si="2"/>
        <v>1178</v>
      </c>
      <c r="H139" s="11">
        <f t="shared" si="3"/>
        <v>269785.56</v>
      </c>
      <c r="I139" s="12">
        <v>1240</v>
      </c>
      <c r="J139" s="11">
        <f t="shared" si="4"/>
        <v>283984.8</v>
      </c>
      <c r="K139" s="11">
        <f t="shared" si="5"/>
        <v>1426</v>
      </c>
      <c r="L139" s="11">
        <f t="shared" si="6"/>
        <v>326582.52</v>
      </c>
      <c r="M139" s="11">
        <f t="shared" si="7"/>
        <v>1639.8999999999999</v>
      </c>
      <c r="N139" s="11">
        <f t="shared" si="8"/>
        <v>375569.89799999999</v>
      </c>
      <c r="O139" s="11">
        <f t="shared" si="9"/>
        <v>1885.8849999999998</v>
      </c>
      <c r="P139" s="11">
        <f t="shared" si="10"/>
        <v>431905.38269999996</v>
      </c>
      <c r="Q139" s="11">
        <f t="shared" si="11"/>
        <v>2168.7677499999995</v>
      </c>
      <c r="R139" s="11">
        <f t="shared" si="12"/>
        <v>496691.19010499993</v>
      </c>
      <c r="S139" s="14" t="s">
        <v>16</v>
      </c>
      <c r="T139" s="13">
        <v>269</v>
      </c>
      <c r="U139" s="1"/>
      <c r="V139" s="1"/>
      <c r="W139" s="1"/>
      <c r="X139" s="1"/>
      <c r="Y139" s="1"/>
      <c r="Z139" s="1"/>
      <c r="AA139" s="1"/>
    </row>
    <row r="140" spans="1:27" ht="15.75" hidden="1" customHeight="1" x14ac:dyDescent="0.25">
      <c r="A140" s="13">
        <v>270</v>
      </c>
      <c r="B140" s="13">
        <v>8</v>
      </c>
      <c r="C140" s="13">
        <v>28.62</v>
      </c>
      <c r="D140" s="13">
        <v>228.93600000000001</v>
      </c>
      <c r="E140" s="11">
        <f t="shared" si="0"/>
        <v>1116</v>
      </c>
      <c r="F140" s="11">
        <f t="shared" si="1"/>
        <v>255492.576</v>
      </c>
      <c r="G140" s="11">
        <f t="shared" si="2"/>
        <v>1178</v>
      </c>
      <c r="H140" s="11">
        <f t="shared" si="3"/>
        <v>269686.60800000001</v>
      </c>
      <c r="I140" s="12">
        <v>1240</v>
      </c>
      <c r="J140" s="11">
        <f t="shared" si="4"/>
        <v>283880.64</v>
      </c>
      <c r="K140" s="11">
        <f t="shared" si="5"/>
        <v>1426</v>
      </c>
      <c r="L140" s="11">
        <f t="shared" si="6"/>
        <v>326462.73600000003</v>
      </c>
      <c r="M140" s="11">
        <f t="shared" si="7"/>
        <v>1639.8999999999999</v>
      </c>
      <c r="N140" s="11">
        <f t="shared" si="8"/>
        <v>375432.14639999997</v>
      </c>
      <c r="O140" s="11">
        <f t="shared" si="9"/>
        <v>1885.8849999999998</v>
      </c>
      <c r="P140" s="11">
        <f t="shared" si="10"/>
        <v>431746.96835999994</v>
      </c>
      <c r="Q140" s="11">
        <f t="shared" si="11"/>
        <v>2168.7677499999995</v>
      </c>
      <c r="R140" s="11">
        <f t="shared" si="12"/>
        <v>496509.01361399988</v>
      </c>
      <c r="S140" s="14" t="s">
        <v>16</v>
      </c>
      <c r="T140" s="13">
        <v>270</v>
      </c>
      <c r="U140" s="1"/>
      <c r="V140" s="1"/>
      <c r="W140" s="1"/>
      <c r="X140" s="1"/>
      <c r="Y140" s="1"/>
      <c r="Z140" s="1"/>
      <c r="AA140" s="1"/>
    </row>
    <row r="141" spans="1:27" ht="15.75" hidden="1" customHeight="1" x14ac:dyDescent="0.25">
      <c r="A141" s="13">
        <v>271</v>
      </c>
      <c r="B141" s="13">
        <v>8</v>
      </c>
      <c r="C141" s="13">
        <v>28.61</v>
      </c>
      <c r="D141" s="13">
        <v>228.77699999999999</v>
      </c>
      <c r="E141" s="11">
        <f t="shared" si="0"/>
        <v>1116</v>
      </c>
      <c r="F141" s="11">
        <f t="shared" si="1"/>
        <v>255315.13199999998</v>
      </c>
      <c r="G141" s="11">
        <f t="shared" si="2"/>
        <v>1178</v>
      </c>
      <c r="H141" s="11">
        <f t="shared" si="3"/>
        <v>269499.30599999998</v>
      </c>
      <c r="I141" s="12">
        <v>1240</v>
      </c>
      <c r="J141" s="11">
        <f t="shared" si="4"/>
        <v>283683.48</v>
      </c>
      <c r="K141" s="11">
        <f t="shared" si="5"/>
        <v>1426</v>
      </c>
      <c r="L141" s="11">
        <f t="shared" si="6"/>
        <v>326236.00199999998</v>
      </c>
      <c r="M141" s="11">
        <f t="shared" si="7"/>
        <v>1639.8999999999999</v>
      </c>
      <c r="N141" s="11">
        <f t="shared" si="8"/>
        <v>375171.40229999996</v>
      </c>
      <c r="O141" s="11">
        <f t="shared" si="9"/>
        <v>1885.8849999999998</v>
      </c>
      <c r="P141" s="11">
        <f t="shared" si="10"/>
        <v>431447.11264499993</v>
      </c>
      <c r="Q141" s="11">
        <f t="shared" si="11"/>
        <v>2168.7677499999995</v>
      </c>
      <c r="R141" s="11">
        <f t="shared" si="12"/>
        <v>496164.17954174988</v>
      </c>
      <c r="S141" s="14" t="s">
        <v>16</v>
      </c>
      <c r="T141" s="13">
        <v>271</v>
      </c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3">
        <v>272</v>
      </c>
      <c r="B142" s="13">
        <v>7</v>
      </c>
      <c r="C142" s="13">
        <v>28.59</v>
      </c>
      <c r="D142" s="13">
        <v>200.27799999999999</v>
      </c>
      <c r="E142" s="11">
        <f t="shared" si="0"/>
        <v>1116</v>
      </c>
      <c r="F142" s="11">
        <f t="shared" si="1"/>
        <v>223510.24799999999</v>
      </c>
      <c r="G142" s="11">
        <f t="shared" si="2"/>
        <v>1178</v>
      </c>
      <c r="H142" s="11">
        <f t="shared" si="3"/>
        <v>235927.484</v>
      </c>
      <c r="I142" s="12">
        <v>1240</v>
      </c>
      <c r="J142" s="11">
        <f t="shared" si="4"/>
        <v>248344.72</v>
      </c>
      <c r="K142" s="11">
        <f t="shared" si="5"/>
        <v>1426</v>
      </c>
      <c r="L142" s="11">
        <f t="shared" si="6"/>
        <v>285596.42800000001</v>
      </c>
      <c r="M142" s="11">
        <f t="shared" si="7"/>
        <v>1639.8999999999999</v>
      </c>
      <c r="N142" s="11">
        <f t="shared" si="8"/>
        <v>328435.89219999994</v>
      </c>
      <c r="O142" s="11">
        <f t="shared" si="9"/>
        <v>1885.8849999999998</v>
      </c>
      <c r="P142" s="11">
        <f t="shared" si="10"/>
        <v>377701.27602999995</v>
      </c>
      <c r="Q142" s="11">
        <f t="shared" si="11"/>
        <v>2168.7677499999995</v>
      </c>
      <c r="R142" s="11">
        <f t="shared" si="12"/>
        <v>434356.46743449988</v>
      </c>
      <c r="S142" s="13" t="s">
        <v>15</v>
      </c>
      <c r="T142" s="13">
        <v>272</v>
      </c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3">
        <v>273</v>
      </c>
      <c r="B143" s="13">
        <v>7</v>
      </c>
      <c r="C143" s="13">
        <v>28.58</v>
      </c>
      <c r="D143" s="13">
        <v>200.012</v>
      </c>
      <c r="E143" s="11">
        <f t="shared" si="0"/>
        <v>1116</v>
      </c>
      <c r="F143" s="11">
        <f t="shared" si="1"/>
        <v>223213.39199999999</v>
      </c>
      <c r="G143" s="11">
        <f t="shared" si="2"/>
        <v>1178</v>
      </c>
      <c r="H143" s="11">
        <f t="shared" si="3"/>
        <v>235614.136</v>
      </c>
      <c r="I143" s="12">
        <v>1240</v>
      </c>
      <c r="J143" s="11">
        <f t="shared" si="4"/>
        <v>248014.88</v>
      </c>
      <c r="K143" s="11">
        <f t="shared" si="5"/>
        <v>1426</v>
      </c>
      <c r="L143" s="11">
        <f t="shared" si="6"/>
        <v>285217.11200000002</v>
      </c>
      <c r="M143" s="11">
        <f t="shared" si="7"/>
        <v>1639.8999999999999</v>
      </c>
      <c r="N143" s="11">
        <f t="shared" si="8"/>
        <v>327999.67879999999</v>
      </c>
      <c r="O143" s="11">
        <f t="shared" si="9"/>
        <v>1885.8849999999998</v>
      </c>
      <c r="P143" s="11">
        <f t="shared" si="10"/>
        <v>377199.63061999995</v>
      </c>
      <c r="Q143" s="11">
        <f t="shared" si="11"/>
        <v>2168.7677499999995</v>
      </c>
      <c r="R143" s="11">
        <f t="shared" si="12"/>
        <v>433779.57521299989</v>
      </c>
      <c r="S143" s="13" t="s">
        <v>15</v>
      </c>
      <c r="T143" s="13">
        <v>273</v>
      </c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3">
        <v>274</v>
      </c>
      <c r="B144" s="13">
        <v>7</v>
      </c>
      <c r="C144" s="13">
        <v>28.56</v>
      </c>
      <c r="D144" s="13">
        <v>199.83799999999999</v>
      </c>
      <c r="E144" s="11">
        <f t="shared" si="0"/>
        <v>1116</v>
      </c>
      <c r="F144" s="11">
        <f t="shared" si="1"/>
        <v>223019.20799999998</v>
      </c>
      <c r="G144" s="11">
        <f t="shared" si="2"/>
        <v>1178</v>
      </c>
      <c r="H144" s="11">
        <f t="shared" si="3"/>
        <v>235409.16399999999</v>
      </c>
      <c r="I144" s="12">
        <v>1240</v>
      </c>
      <c r="J144" s="11">
        <f t="shared" si="4"/>
        <v>247799.12</v>
      </c>
      <c r="K144" s="11">
        <f t="shared" si="5"/>
        <v>1426</v>
      </c>
      <c r="L144" s="11">
        <f t="shared" si="6"/>
        <v>284968.98800000001</v>
      </c>
      <c r="M144" s="11">
        <f t="shared" si="7"/>
        <v>1639.8999999999999</v>
      </c>
      <c r="N144" s="11">
        <f t="shared" si="8"/>
        <v>327714.33619999996</v>
      </c>
      <c r="O144" s="11">
        <f t="shared" si="9"/>
        <v>1885.8849999999998</v>
      </c>
      <c r="P144" s="11">
        <f t="shared" si="10"/>
        <v>376871.48662999994</v>
      </c>
      <c r="Q144" s="11">
        <f t="shared" si="11"/>
        <v>2168.7677499999995</v>
      </c>
      <c r="R144" s="11">
        <f t="shared" si="12"/>
        <v>433402.2096244999</v>
      </c>
      <c r="S144" s="13" t="s">
        <v>15</v>
      </c>
      <c r="T144" s="13">
        <v>274</v>
      </c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3">
        <v>275</v>
      </c>
      <c r="B145" s="13">
        <v>7</v>
      </c>
      <c r="C145" s="13">
        <v>28.55</v>
      </c>
      <c r="D145" s="13">
        <v>199.785</v>
      </c>
      <c r="E145" s="11">
        <f t="shared" si="0"/>
        <v>1116</v>
      </c>
      <c r="F145" s="11">
        <f t="shared" si="1"/>
        <v>222960.06</v>
      </c>
      <c r="G145" s="11">
        <f t="shared" si="2"/>
        <v>1178</v>
      </c>
      <c r="H145" s="11">
        <f t="shared" si="3"/>
        <v>235346.73</v>
      </c>
      <c r="I145" s="12">
        <v>1240</v>
      </c>
      <c r="J145" s="11">
        <f t="shared" si="4"/>
        <v>247733.4</v>
      </c>
      <c r="K145" s="11">
        <f t="shared" si="5"/>
        <v>1426</v>
      </c>
      <c r="L145" s="11">
        <f t="shared" si="6"/>
        <v>284893.40999999997</v>
      </c>
      <c r="M145" s="11">
        <f t="shared" si="7"/>
        <v>1639.8999999999999</v>
      </c>
      <c r="N145" s="11">
        <f t="shared" si="8"/>
        <v>327627.42149999994</v>
      </c>
      <c r="O145" s="11">
        <f t="shared" si="9"/>
        <v>1885.8849999999998</v>
      </c>
      <c r="P145" s="11">
        <f t="shared" si="10"/>
        <v>376771.53472499992</v>
      </c>
      <c r="Q145" s="11">
        <f t="shared" si="11"/>
        <v>2168.7677499999995</v>
      </c>
      <c r="R145" s="11">
        <f t="shared" si="12"/>
        <v>433287.26493374992</v>
      </c>
      <c r="S145" s="13" t="s">
        <v>15</v>
      </c>
      <c r="T145" s="13">
        <v>275</v>
      </c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3">
        <v>276</v>
      </c>
      <c r="B146" s="13">
        <v>7</v>
      </c>
      <c r="C146" s="13">
        <v>28.53</v>
      </c>
      <c r="D146" s="13">
        <v>199.66200000000001</v>
      </c>
      <c r="E146" s="11">
        <f t="shared" si="0"/>
        <v>1116</v>
      </c>
      <c r="F146" s="11">
        <f t="shared" si="1"/>
        <v>222822.79200000002</v>
      </c>
      <c r="G146" s="11">
        <f t="shared" si="2"/>
        <v>1178</v>
      </c>
      <c r="H146" s="11">
        <f t="shared" si="3"/>
        <v>235201.83600000001</v>
      </c>
      <c r="I146" s="12">
        <v>1240</v>
      </c>
      <c r="J146" s="11">
        <f t="shared" si="4"/>
        <v>247580.88</v>
      </c>
      <c r="K146" s="11">
        <f t="shared" si="5"/>
        <v>1426</v>
      </c>
      <c r="L146" s="11">
        <f t="shared" si="6"/>
        <v>284718.01199999999</v>
      </c>
      <c r="M146" s="11">
        <f t="shared" si="7"/>
        <v>1639.8999999999999</v>
      </c>
      <c r="N146" s="11">
        <f t="shared" si="8"/>
        <v>327425.71379999997</v>
      </c>
      <c r="O146" s="11">
        <f t="shared" si="9"/>
        <v>1885.8849999999998</v>
      </c>
      <c r="P146" s="11">
        <f t="shared" si="10"/>
        <v>376539.57086999994</v>
      </c>
      <c r="Q146" s="11">
        <f t="shared" si="11"/>
        <v>2168.7677499999995</v>
      </c>
      <c r="R146" s="11">
        <f t="shared" si="12"/>
        <v>433020.50650049991</v>
      </c>
      <c r="S146" s="13" t="s">
        <v>15</v>
      </c>
      <c r="T146" s="13">
        <v>276</v>
      </c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3">
        <v>277</v>
      </c>
      <c r="B147" s="13">
        <v>7</v>
      </c>
      <c r="C147" s="13">
        <v>28.52</v>
      </c>
      <c r="D147" s="13">
        <v>199.56899999999999</v>
      </c>
      <c r="E147" s="11">
        <f t="shared" si="0"/>
        <v>1116</v>
      </c>
      <c r="F147" s="11">
        <f t="shared" si="1"/>
        <v>222719.00399999999</v>
      </c>
      <c r="G147" s="11">
        <f t="shared" si="2"/>
        <v>1178</v>
      </c>
      <c r="H147" s="11">
        <f t="shared" si="3"/>
        <v>235092.28199999998</v>
      </c>
      <c r="I147" s="12">
        <v>1240</v>
      </c>
      <c r="J147" s="11">
        <f t="shared" si="4"/>
        <v>247465.56</v>
      </c>
      <c r="K147" s="11">
        <f t="shared" si="5"/>
        <v>1426</v>
      </c>
      <c r="L147" s="11">
        <f t="shared" si="6"/>
        <v>284585.39399999997</v>
      </c>
      <c r="M147" s="11">
        <f t="shared" si="7"/>
        <v>1639.8999999999999</v>
      </c>
      <c r="N147" s="11">
        <f t="shared" si="8"/>
        <v>327273.20309999993</v>
      </c>
      <c r="O147" s="11">
        <f t="shared" si="9"/>
        <v>1885.8849999999998</v>
      </c>
      <c r="P147" s="11">
        <f t="shared" si="10"/>
        <v>376364.18356499996</v>
      </c>
      <c r="Q147" s="11">
        <f t="shared" si="11"/>
        <v>2168.7677499999995</v>
      </c>
      <c r="R147" s="11">
        <f t="shared" si="12"/>
        <v>432818.81109974987</v>
      </c>
      <c r="S147" s="13" t="s">
        <v>15</v>
      </c>
      <c r="T147" s="13">
        <v>277</v>
      </c>
      <c r="U147" s="1"/>
      <c r="V147" s="1"/>
      <c r="W147" s="1"/>
      <c r="X147" s="1"/>
      <c r="Y147" s="1"/>
      <c r="Z147" s="1"/>
      <c r="AA147" s="1"/>
    </row>
    <row r="148" spans="1:27" ht="15.75" hidden="1" customHeight="1" x14ac:dyDescent="0.25">
      <c r="A148" s="13">
        <v>278</v>
      </c>
      <c r="B148" s="13">
        <v>7</v>
      </c>
      <c r="C148" s="13">
        <v>28.5</v>
      </c>
      <c r="D148" s="13">
        <v>199.477</v>
      </c>
      <c r="E148" s="11">
        <f t="shared" si="0"/>
        <v>1116</v>
      </c>
      <c r="F148" s="11">
        <f t="shared" si="1"/>
        <v>222616.33199999999</v>
      </c>
      <c r="G148" s="11">
        <f t="shared" si="2"/>
        <v>1178</v>
      </c>
      <c r="H148" s="11">
        <f t="shared" si="3"/>
        <v>234983.90600000002</v>
      </c>
      <c r="I148" s="12">
        <v>1240</v>
      </c>
      <c r="J148" s="11">
        <f t="shared" si="4"/>
        <v>247351.48</v>
      </c>
      <c r="K148" s="11">
        <f t="shared" si="5"/>
        <v>1426</v>
      </c>
      <c r="L148" s="11">
        <f t="shared" si="6"/>
        <v>284454.20199999999</v>
      </c>
      <c r="M148" s="11">
        <f t="shared" si="7"/>
        <v>1639.8999999999999</v>
      </c>
      <c r="N148" s="11">
        <f t="shared" si="8"/>
        <v>327122.33229999995</v>
      </c>
      <c r="O148" s="11">
        <f t="shared" si="9"/>
        <v>1885.8849999999998</v>
      </c>
      <c r="P148" s="11">
        <f t="shared" si="10"/>
        <v>376190.68214499997</v>
      </c>
      <c r="Q148" s="11">
        <f t="shared" si="11"/>
        <v>2168.7677499999995</v>
      </c>
      <c r="R148" s="11">
        <f t="shared" si="12"/>
        <v>432619.28446674993</v>
      </c>
      <c r="S148" s="17" t="s">
        <v>16</v>
      </c>
      <c r="T148" s="13">
        <v>278</v>
      </c>
      <c r="U148" s="1"/>
      <c r="V148" s="1"/>
      <c r="W148" s="1"/>
      <c r="X148" s="1"/>
      <c r="Y148" s="1"/>
      <c r="Z148" s="1"/>
      <c r="AA148" s="1"/>
    </row>
    <row r="149" spans="1:27" ht="15.75" hidden="1" customHeight="1" x14ac:dyDescent="0.25">
      <c r="A149" s="13">
        <v>279</v>
      </c>
      <c r="B149" s="13">
        <v>7</v>
      </c>
      <c r="C149" s="13">
        <v>28.49</v>
      </c>
      <c r="D149" s="13">
        <v>199.33099999999999</v>
      </c>
      <c r="E149" s="11">
        <f t="shared" si="0"/>
        <v>1116</v>
      </c>
      <c r="F149" s="11">
        <f t="shared" si="1"/>
        <v>222453.39599999998</v>
      </c>
      <c r="G149" s="11">
        <f t="shared" si="2"/>
        <v>1178</v>
      </c>
      <c r="H149" s="11">
        <f t="shared" si="3"/>
        <v>234811.91799999998</v>
      </c>
      <c r="I149" s="12">
        <v>1240</v>
      </c>
      <c r="J149" s="11">
        <f t="shared" si="4"/>
        <v>247170.43999999997</v>
      </c>
      <c r="K149" s="11">
        <f t="shared" si="5"/>
        <v>1426</v>
      </c>
      <c r="L149" s="11">
        <f t="shared" si="6"/>
        <v>284246.00599999999</v>
      </c>
      <c r="M149" s="11">
        <f t="shared" si="7"/>
        <v>1639.8999999999999</v>
      </c>
      <c r="N149" s="11">
        <f t="shared" si="8"/>
        <v>326882.90689999994</v>
      </c>
      <c r="O149" s="11">
        <f t="shared" si="9"/>
        <v>1885.8849999999998</v>
      </c>
      <c r="P149" s="11">
        <f t="shared" si="10"/>
        <v>375915.34293499991</v>
      </c>
      <c r="Q149" s="11">
        <f t="shared" si="11"/>
        <v>2168.7677499999995</v>
      </c>
      <c r="R149" s="11">
        <f t="shared" si="12"/>
        <v>432302.64437524986</v>
      </c>
      <c r="S149" s="17" t="s">
        <v>16</v>
      </c>
      <c r="T149" s="13">
        <v>279</v>
      </c>
      <c r="U149" s="1"/>
      <c r="V149" s="1"/>
      <c r="W149" s="1"/>
      <c r="X149" s="1"/>
      <c r="Y149" s="1"/>
      <c r="Z149" s="1"/>
      <c r="AA149" s="1"/>
    </row>
    <row r="150" spans="1:27" ht="15.75" hidden="1" customHeight="1" x14ac:dyDescent="0.25">
      <c r="A150" s="13">
        <v>280</v>
      </c>
      <c r="B150" s="13">
        <v>7</v>
      </c>
      <c r="C150" s="13">
        <v>28.47</v>
      </c>
      <c r="D150" s="13">
        <v>199.28100000000001</v>
      </c>
      <c r="E150" s="11">
        <f t="shared" si="0"/>
        <v>1116</v>
      </c>
      <c r="F150" s="11">
        <f t="shared" si="1"/>
        <v>222397.59600000002</v>
      </c>
      <c r="G150" s="11">
        <f t="shared" si="2"/>
        <v>1178</v>
      </c>
      <c r="H150" s="11">
        <f t="shared" si="3"/>
        <v>234753.01800000001</v>
      </c>
      <c r="I150" s="12">
        <v>1240</v>
      </c>
      <c r="J150" s="11">
        <f t="shared" si="4"/>
        <v>247108.44</v>
      </c>
      <c r="K150" s="11">
        <f t="shared" si="5"/>
        <v>1426</v>
      </c>
      <c r="L150" s="11">
        <f t="shared" si="6"/>
        <v>284174.70600000001</v>
      </c>
      <c r="M150" s="11">
        <f t="shared" si="7"/>
        <v>1639.8999999999999</v>
      </c>
      <c r="N150" s="11">
        <f t="shared" si="8"/>
        <v>326800.91190000001</v>
      </c>
      <c r="O150" s="11">
        <f t="shared" si="9"/>
        <v>1885.8849999999998</v>
      </c>
      <c r="P150" s="11">
        <f t="shared" si="10"/>
        <v>375821.04868499999</v>
      </c>
      <c r="Q150" s="11">
        <f t="shared" si="11"/>
        <v>2168.7677499999995</v>
      </c>
      <c r="R150" s="11">
        <f t="shared" si="12"/>
        <v>432194.20598774991</v>
      </c>
      <c r="S150" s="17" t="s">
        <v>16</v>
      </c>
      <c r="T150" s="13">
        <v>280</v>
      </c>
      <c r="U150" s="1"/>
      <c r="V150" s="1"/>
      <c r="W150" s="1"/>
      <c r="X150" s="1"/>
      <c r="Y150" s="1"/>
      <c r="Z150" s="1"/>
      <c r="AA150" s="1"/>
    </row>
    <row r="151" spans="1:27" ht="15.75" hidden="1" customHeight="1" x14ac:dyDescent="0.25">
      <c r="A151" s="13">
        <v>281</v>
      </c>
      <c r="B151" s="13">
        <v>7</v>
      </c>
      <c r="C151" s="13">
        <v>28.46</v>
      </c>
      <c r="D151" s="13">
        <v>199.12700000000001</v>
      </c>
      <c r="E151" s="11">
        <f t="shared" si="0"/>
        <v>1116</v>
      </c>
      <c r="F151" s="11">
        <f t="shared" si="1"/>
        <v>222225.73200000002</v>
      </c>
      <c r="G151" s="11">
        <f t="shared" si="2"/>
        <v>1178</v>
      </c>
      <c r="H151" s="11">
        <f t="shared" si="3"/>
        <v>234571.606</v>
      </c>
      <c r="I151" s="12">
        <v>1240</v>
      </c>
      <c r="J151" s="11">
        <f t="shared" si="4"/>
        <v>246917.48</v>
      </c>
      <c r="K151" s="11">
        <f t="shared" si="5"/>
        <v>1426</v>
      </c>
      <c r="L151" s="11">
        <f t="shared" si="6"/>
        <v>283955.10200000001</v>
      </c>
      <c r="M151" s="11">
        <f t="shared" si="7"/>
        <v>1639.8999999999999</v>
      </c>
      <c r="N151" s="11">
        <f t="shared" si="8"/>
        <v>326548.36729999998</v>
      </c>
      <c r="O151" s="11">
        <f t="shared" si="9"/>
        <v>1885.8849999999998</v>
      </c>
      <c r="P151" s="11">
        <f t="shared" si="10"/>
        <v>375530.62239499995</v>
      </c>
      <c r="Q151" s="11">
        <f t="shared" si="11"/>
        <v>2168.7677499999995</v>
      </c>
      <c r="R151" s="11">
        <f t="shared" si="12"/>
        <v>431860.21575424995</v>
      </c>
      <c r="S151" s="14" t="s">
        <v>16</v>
      </c>
      <c r="T151" s="13">
        <v>281</v>
      </c>
      <c r="U151" s="1"/>
      <c r="V151" s="1"/>
      <c r="W151" s="1"/>
      <c r="X151" s="1"/>
      <c r="Y151" s="1"/>
      <c r="Z151" s="1"/>
      <c r="AA151" s="1"/>
    </row>
    <row r="152" spans="1:27" ht="15.75" hidden="1" customHeight="1" x14ac:dyDescent="0.25">
      <c r="A152" s="13">
        <v>282</v>
      </c>
      <c r="B152" s="13">
        <v>7</v>
      </c>
      <c r="C152" s="13">
        <v>28.44</v>
      </c>
      <c r="D152" s="13">
        <v>199.072</v>
      </c>
      <c r="E152" s="11">
        <f t="shared" si="0"/>
        <v>1116</v>
      </c>
      <c r="F152" s="11">
        <f t="shared" si="1"/>
        <v>222164.35200000001</v>
      </c>
      <c r="G152" s="11">
        <f t="shared" si="2"/>
        <v>1178</v>
      </c>
      <c r="H152" s="11">
        <f t="shared" si="3"/>
        <v>234506.81599999999</v>
      </c>
      <c r="I152" s="12">
        <v>1240</v>
      </c>
      <c r="J152" s="11">
        <f t="shared" si="4"/>
        <v>246849.28</v>
      </c>
      <c r="K152" s="11">
        <f t="shared" si="5"/>
        <v>1426</v>
      </c>
      <c r="L152" s="11">
        <f t="shared" si="6"/>
        <v>283876.67200000002</v>
      </c>
      <c r="M152" s="11">
        <f t="shared" si="7"/>
        <v>1639.8999999999999</v>
      </c>
      <c r="N152" s="11">
        <f t="shared" si="8"/>
        <v>326458.1728</v>
      </c>
      <c r="O152" s="11">
        <f t="shared" si="9"/>
        <v>1885.8849999999998</v>
      </c>
      <c r="P152" s="11">
        <f t="shared" si="10"/>
        <v>375426.89871999994</v>
      </c>
      <c r="Q152" s="11">
        <f t="shared" si="11"/>
        <v>2168.7677499999995</v>
      </c>
      <c r="R152" s="11">
        <f t="shared" si="12"/>
        <v>431740.93352799991</v>
      </c>
      <c r="S152" s="17" t="s">
        <v>16</v>
      </c>
      <c r="T152" s="13">
        <v>282</v>
      </c>
      <c r="U152" s="1"/>
      <c r="V152" s="1"/>
      <c r="W152" s="1"/>
      <c r="X152" s="1"/>
      <c r="Y152" s="1"/>
      <c r="Z152" s="1"/>
      <c r="AA152" s="1"/>
    </row>
    <row r="153" spans="1:27" ht="15.75" hidden="1" customHeight="1" x14ac:dyDescent="0.25">
      <c r="A153" s="13">
        <v>283</v>
      </c>
      <c r="B153" s="13">
        <v>7</v>
      </c>
      <c r="C153" s="13">
        <v>28.43</v>
      </c>
      <c r="D153" s="13">
        <v>198.922</v>
      </c>
      <c r="E153" s="11">
        <f t="shared" si="0"/>
        <v>1116</v>
      </c>
      <c r="F153" s="11">
        <f t="shared" si="1"/>
        <v>221996.95199999999</v>
      </c>
      <c r="G153" s="11">
        <f t="shared" si="2"/>
        <v>1178</v>
      </c>
      <c r="H153" s="11">
        <f t="shared" si="3"/>
        <v>234330.11600000001</v>
      </c>
      <c r="I153" s="12">
        <v>1240</v>
      </c>
      <c r="J153" s="11">
        <f t="shared" si="4"/>
        <v>246663.28</v>
      </c>
      <c r="K153" s="11">
        <f t="shared" si="5"/>
        <v>1426</v>
      </c>
      <c r="L153" s="11">
        <f t="shared" si="6"/>
        <v>283662.772</v>
      </c>
      <c r="M153" s="11">
        <f t="shared" si="7"/>
        <v>1639.8999999999999</v>
      </c>
      <c r="N153" s="11">
        <f t="shared" si="8"/>
        <v>326212.18779999996</v>
      </c>
      <c r="O153" s="11">
        <f t="shared" si="9"/>
        <v>1885.8849999999998</v>
      </c>
      <c r="P153" s="11">
        <f t="shared" si="10"/>
        <v>375144.01596999995</v>
      </c>
      <c r="Q153" s="11">
        <f t="shared" si="11"/>
        <v>2168.7677499999995</v>
      </c>
      <c r="R153" s="11">
        <f t="shared" si="12"/>
        <v>431415.61836549989</v>
      </c>
      <c r="S153" s="17" t="s">
        <v>16</v>
      </c>
      <c r="T153" s="13">
        <v>283</v>
      </c>
      <c r="U153" s="1"/>
      <c r="V153" s="1"/>
      <c r="W153" s="1"/>
      <c r="X153" s="1"/>
      <c r="Y153" s="1"/>
      <c r="Z153" s="1"/>
      <c r="AA153" s="1"/>
    </row>
    <row r="154" spans="1:27" ht="15.75" hidden="1" customHeight="1" x14ac:dyDescent="0.25">
      <c r="A154" s="13">
        <v>284</v>
      </c>
      <c r="B154" s="13">
        <v>8</v>
      </c>
      <c r="C154" s="13">
        <v>28.41</v>
      </c>
      <c r="D154" s="13">
        <v>227.27799999999999</v>
      </c>
      <c r="E154" s="11">
        <f t="shared" si="0"/>
        <v>1116</v>
      </c>
      <c r="F154" s="11">
        <f t="shared" si="1"/>
        <v>253642.24799999999</v>
      </c>
      <c r="G154" s="11">
        <f t="shared" si="2"/>
        <v>1178</v>
      </c>
      <c r="H154" s="11">
        <f t="shared" si="3"/>
        <v>267733.484</v>
      </c>
      <c r="I154" s="12">
        <v>1240</v>
      </c>
      <c r="J154" s="11">
        <f t="shared" si="4"/>
        <v>281824.71999999997</v>
      </c>
      <c r="K154" s="11">
        <f t="shared" si="5"/>
        <v>1426</v>
      </c>
      <c r="L154" s="11">
        <f t="shared" si="6"/>
        <v>324098.42800000001</v>
      </c>
      <c r="M154" s="11">
        <f t="shared" si="7"/>
        <v>1639.8999999999999</v>
      </c>
      <c r="N154" s="11">
        <f t="shared" si="8"/>
        <v>372713.19219999993</v>
      </c>
      <c r="O154" s="11">
        <f t="shared" si="9"/>
        <v>1885.8849999999998</v>
      </c>
      <c r="P154" s="11">
        <f t="shared" si="10"/>
        <v>428620.17102999991</v>
      </c>
      <c r="Q154" s="11">
        <f t="shared" si="11"/>
        <v>2168.7677499999995</v>
      </c>
      <c r="R154" s="11">
        <f t="shared" si="12"/>
        <v>492913.19668449985</v>
      </c>
      <c r="S154" s="17" t="s">
        <v>16</v>
      </c>
      <c r="T154" s="13">
        <v>284</v>
      </c>
      <c r="U154" s="1"/>
      <c r="V154" s="1"/>
      <c r="W154" s="1"/>
      <c r="X154" s="1"/>
      <c r="Y154" s="1"/>
      <c r="Z154" s="1"/>
      <c r="AA154" s="1"/>
    </row>
    <row r="155" spans="1:27" ht="15.75" hidden="1" customHeight="1" x14ac:dyDescent="0.25">
      <c r="A155" s="13">
        <v>285</v>
      </c>
      <c r="B155" s="13">
        <v>8</v>
      </c>
      <c r="C155" s="13">
        <v>28.4</v>
      </c>
      <c r="D155" s="13">
        <v>227.07400000000001</v>
      </c>
      <c r="E155" s="11">
        <f t="shared" si="0"/>
        <v>1116</v>
      </c>
      <c r="F155" s="11">
        <f t="shared" si="1"/>
        <v>253414.584</v>
      </c>
      <c r="G155" s="11">
        <f t="shared" si="2"/>
        <v>1178</v>
      </c>
      <c r="H155" s="11">
        <f t="shared" si="3"/>
        <v>267493.17200000002</v>
      </c>
      <c r="I155" s="12">
        <v>1240</v>
      </c>
      <c r="J155" s="11">
        <f t="shared" si="4"/>
        <v>281571.76</v>
      </c>
      <c r="K155" s="11">
        <f t="shared" si="5"/>
        <v>1426</v>
      </c>
      <c r="L155" s="11">
        <f t="shared" si="6"/>
        <v>323807.52400000003</v>
      </c>
      <c r="M155" s="11">
        <f t="shared" si="7"/>
        <v>1639.8999999999999</v>
      </c>
      <c r="N155" s="11">
        <f t="shared" si="8"/>
        <v>372378.65259999997</v>
      </c>
      <c r="O155" s="11">
        <f t="shared" si="9"/>
        <v>1885.8849999999998</v>
      </c>
      <c r="P155" s="11">
        <f t="shared" si="10"/>
        <v>428235.45048999996</v>
      </c>
      <c r="Q155" s="11">
        <f t="shared" si="11"/>
        <v>2168.7677499999995</v>
      </c>
      <c r="R155" s="11">
        <f t="shared" si="12"/>
        <v>492470.76806349994</v>
      </c>
      <c r="S155" s="17" t="s">
        <v>16</v>
      </c>
      <c r="T155" s="13">
        <v>285</v>
      </c>
      <c r="U155" s="1"/>
      <c r="V155" s="1"/>
      <c r="W155" s="1"/>
      <c r="X155" s="1"/>
      <c r="Y155" s="1"/>
      <c r="Z155" s="1"/>
      <c r="AA155" s="1"/>
    </row>
    <row r="156" spans="1:27" ht="15.75" hidden="1" customHeight="1" x14ac:dyDescent="0.25">
      <c r="A156" s="14">
        <v>286</v>
      </c>
      <c r="B156" s="14">
        <v>8</v>
      </c>
      <c r="C156" s="14">
        <v>28.38</v>
      </c>
      <c r="D156" s="14">
        <v>226.96600000000001</v>
      </c>
      <c r="E156" s="15">
        <f t="shared" si="0"/>
        <v>1116</v>
      </c>
      <c r="F156" s="15">
        <f t="shared" si="1"/>
        <v>253294.05600000001</v>
      </c>
      <c r="G156" s="15">
        <f t="shared" si="2"/>
        <v>1178</v>
      </c>
      <c r="H156" s="15">
        <f t="shared" si="3"/>
        <v>267365.94800000003</v>
      </c>
      <c r="I156" s="16">
        <v>1240</v>
      </c>
      <c r="J156" s="15">
        <f t="shared" si="4"/>
        <v>281437.84000000003</v>
      </c>
      <c r="K156" s="15">
        <f t="shared" si="5"/>
        <v>1426</v>
      </c>
      <c r="L156" s="15">
        <f t="shared" si="6"/>
        <v>323653.516</v>
      </c>
      <c r="M156" s="15">
        <f t="shared" si="7"/>
        <v>1639.8999999999999</v>
      </c>
      <c r="N156" s="15">
        <f t="shared" si="8"/>
        <v>372201.54339999997</v>
      </c>
      <c r="O156" s="15">
        <f t="shared" si="9"/>
        <v>1885.8849999999998</v>
      </c>
      <c r="P156" s="15">
        <f t="shared" si="10"/>
        <v>428031.77490999998</v>
      </c>
      <c r="Q156" s="15">
        <f t="shared" si="11"/>
        <v>2168.7677499999995</v>
      </c>
      <c r="R156" s="15">
        <f t="shared" si="12"/>
        <v>492236.54114649992</v>
      </c>
      <c r="S156" s="17" t="s">
        <v>16</v>
      </c>
      <c r="T156" s="14">
        <v>286</v>
      </c>
      <c r="U156" s="1" t="s">
        <v>21</v>
      </c>
      <c r="V156" s="1"/>
      <c r="W156" s="1"/>
      <c r="X156" s="1"/>
      <c r="Y156" s="1"/>
      <c r="Z156" s="1"/>
      <c r="AA156" s="1"/>
    </row>
    <row r="157" spans="1:27" ht="15.75" hidden="1" customHeight="1" x14ac:dyDescent="0.25">
      <c r="A157" s="13">
        <v>287</v>
      </c>
      <c r="B157" s="13">
        <v>9</v>
      </c>
      <c r="C157" s="13">
        <v>28.36</v>
      </c>
      <c r="D157" s="13">
        <v>255.17099999999999</v>
      </c>
      <c r="E157" s="11">
        <f t="shared" si="0"/>
        <v>1116</v>
      </c>
      <c r="F157" s="11">
        <f t="shared" si="1"/>
        <v>284770.83600000001</v>
      </c>
      <c r="G157" s="11">
        <f t="shared" si="2"/>
        <v>1178</v>
      </c>
      <c r="H157" s="11">
        <f t="shared" si="3"/>
        <v>300591.43799999997</v>
      </c>
      <c r="I157" s="12">
        <v>1240</v>
      </c>
      <c r="J157" s="11">
        <f t="shared" si="4"/>
        <v>316412.03999999998</v>
      </c>
      <c r="K157" s="11">
        <f t="shared" si="5"/>
        <v>1426</v>
      </c>
      <c r="L157" s="11">
        <f t="shared" si="6"/>
        <v>363873.84599999996</v>
      </c>
      <c r="M157" s="11">
        <f t="shared" si="7"/>
        <v>1639.8999999999999</v>
      </c>
      <c r="N157" s="11">
        <f t="shared" si="8"/>
        <v>418454.92289999995</v>
      </c>
      <c r="O157" s="11">
        <f t="shared" si="9"/>
        <v>1885.8849999999998</v>
      </c>
      <c r="P157" s="11">
        <f t="shared" si="10"/>
        <v>481223.16133499995</v>
      </c>
      <c r="Q157" s="11">
        <f t="shared" si="11"/>
        <v>2168.7677499999995</v>
      </c>
      <c r="R157" s="11">
        <f t="shared" si="12"/>
        <v>553406.63553524984</v>
      </c>
      <c r="S157" s="14" t="s">
        <v>16</v>
      </c>
      <c r="T157" s="13">
        <v>287</v>
      </c>
      <c r="U157" s="1"/>
      <c r="V157" s="1"/>
      <c r="W157" s="1"/>
      <c r="X157" s="1"/>
      <c r="Y157" s="1"/>
      <c r="Z157" s="1"/>
      <c r="AA157" s="1"/>
    </row>
    <row r="158" spans="1:27" ht="15.75" hidden="1" customHeight="1" x14ac:dyDescent="0.25">
      <c r="A158" s="13">
        <v>288</v>
      </c>
      <c r="B158" s="13">
        <v>9</v>
      </c>
      <c r="C158" s="13">
        <v>28.34</v>
      </c>
      <c r="D158" s="13">
        <v>255.02199999999999</v>
      </c>
      <c r="E158" s="11">
        <f t="shared" si="0"/>
        <v>1116</v>
      </c>
      <c r="F158" s="11">
        <f t="shared" si="1"/>
        <v>284604.55199999997</v>
      </c>
      <c r="G158" s="11">
        <f t="shared" si="2"/>
        <v>1178</v>
      </c>
      <c r="H158" s="11">
        <f t="shared" si="3"/>
        <v>300415.91599999997</v>
      </c>
      <c r="I158" s="12">
        <v>1240</v>
      </c>
      <c r="J158" s="11">
        <f t="shared" si="4"/>
        <v>316227.27999999997</v>
      </c>
      <c r="K158" s="11">
        <f t="shared" si="5"/>
        <v>1426</v>
      </c>
      <c r="L158" s="11">
        <f t="shared" si="6"/>
        <v>363661.37199999997</v>
      </c>
      <c r="M158" s="11">
        <f t="shared" si="7"/>
        <v>1639.8999999999999</v>
      </c>
      <c r="N158" s="11">
        <f t="shared" si="8"/>
        <v>418210.57779999997</v>
      </c>
      <c r="O158" s="11">
        <f t="shared" si="9"/>
        <v>1885.8849999999998</v>
      </c>
      <c r="P158" s="11">
        <f t="shared" si="10"/>
        <v>480942.1644699999</v>
      </c>
      <c r="Q158" s="11">
        <f t="shared" si="11"/>
        <v>2168.7677499999995</v>
      </c>
      <c r="R158" s="11">
        <f t="shared" si="12"/>
        <v>553083.48914049985</v>
      </c>
      <c r="S158" s="14" t="s">
        <v>16</v>
      </c>
      <c r="T158" s="13">
        <v>288</v>
      </c>
      <c r="U158" s="1"/>
      <c r="V158" s="1"/>
      <c r="W158" s="1"/>
      <c r="X158" s="1"/>
      <c r="Y158" s="1"/>
      <c r="Z158" s="1"/>
      <c r="AA158" s="1"/>
    </row>
    <row r="159" spans="1:27" ht="15.75" hidden="1" customHeight="1" x14ac:dyDescent="0.25">
      <c r="A159" s="10">
        <v>289</v>
      </c>
      <c r="B159" s="10">
        <v>10</v>
      </c>
      <c r="C159" s="10">
        <v>28.33</v>
      </c>
      <c r="D159" s="10">
        <v>283.221</v>
      </c>
      <c r="E159" s="11">
        <f t="shared" si="0"/>
        <v>1161</v>
      </c>
      <c r="F159" s="11">
        <f t="shared" si="1"/>
        <v>328819.58100000001</v>
      </c>
      <c r="G159" s="11">
        <f t="shared" si="2"/>
        <v>1225.5</v>
      </c>
      <c r="H159" s="11">
        <f t="shared" si="3"/>
        <v>347087.33549999999</v>
      </c>
      <c r="I159" s="12">
        <v>1290</v>
      </c>
      <c r="J159" s="11">
        <f t="shared" si="4"/>
        <v>365355.09</v>
      </c>
      <c r="K159" s="11">
        <f t="shared" si="5"/>
        <v>1483.4999999999998</v>
      </c>
      <c r="L159" s="11">
        <f t="shared" si="6"/>
        <v>420158.35349999997</v>
      </c>
      <c r="M159" s="11">
        <f t="shared" si="7"/>
        <v>1706.0249999999996</v>
      </c>
      <c r="N159" s="11">
        <f t="shared" si="8"/>
        <v>483182.10652499989</v>
      </c>
      <c r="O159" s="11">
        <f t="shared" si="9"/>
        <v>1961.9287499999994</v>
      </c>
      <c r="P159" s="11">
        <f t="shared" si="10"/>
        <v>555659.42250374984</v>
      </c>
      <c r="Q159" s="11">
        <f t="shared" si="11"/>
        <v>2256.2180624999992</v>
      </c>
      <c r="R159" s="11">
        <f t="shared" si="12"/>
        <v>639008.33587931225</v>
      </c>
      <c r="S159" s="14" t="s">
        <v>16</v>
      </c>
      <c r="T159" s="10">
        <v>289</v>
      </c>
      <c r="U159" s="1"/>
      <c r="V159" s="1"/>
      <c r="W159" s="1"/>
      <c r="X159" s="1"/>
      <c r="Y159" s="1"/>
      <c r="Z159" s="1"/>
      <c r="AA159" s="1"/>
    </row>
    <row r="160" spans="1:27" ht="15.75" hidden="1" customHeight="1" x14ac:dyDescent="0.25">
      <c r="A160" s="10">
        <v>290</v>
      </c>
      <c r="B160" s="10">
        <v>9</v>
      </c>
      <c r="C160" s="10">
        <v>28.25</v>
      </c>
      <c r="D160" s="10">
        <v>249.85300000000001</v>
      </c>
      <c r="E160" s="11">
        <f t="shared" si="0"/>
        <v>1161</v>
      </c>
      <c r="F160" s="11">
        <f t="shared" si="1"/>
        <v>290079.33299999998</v>
      </c>
      <c r="G160" s="11">
        <f t="shared" si="2"/>
        <v>1225.5</v>
      </c>
      <c r="H160" s="11">
        <f t="shared" si="3"/>
        <v>306194.85149999999</v>
      </c>
      <c r="I160" s="12">
        <v>1290</v>
      </c>
      <c r="J160" s="11">
        <f t="shared" si="4"/>
        <v>322310.37</v>
      </c>
      <c r="K160" s="11">
        <f t="shared" si="5"/>
        <v>1483.4999999999998</v>
      </c>
      <c r="L160" s="11">
        <f t="shared" si="6"/>
        <v>370656.92549999995</v>
      </c>
      <c r="M160" s="11">
        <f t="shared" si="7"/>
        <v>1706.0249999999996</v>
      </c>
      <c r="N160" s="11">
        <f t="shared" si="8"/>
        <v>426255.46432499995</v>
      </c>
      <c r="O160" s="11">
        <f t="shared" si="9"/>
        <v>1961.9287499999994</v>
      </c>
      <c r="P160" s="11">
        <f t="shared" si="10"/>
        <v>490193.78397374984</v>
      </c>
      <c r="Q160" s="11">
        <f t="shared" si="11"/>
        <v>2256.2180624999992</v>
      </c>
      <c r="R160" s="11">
        <f t="shared" si="12"/>
        <v>563722.85156981228</v>
      </c>
      <c r="S160" s="14" t="s">
        <v>16</v>
      </c>
      <c r="T160" s="10">
        <v>290</v>
      </c>
      <c r="U160" s="1"/>
      <c r="V160" s="1"/>
      <c r="W160" s="1"/>
      <c r="X160" s="1"/>
      <c r="Y160" s="1"/>
      <c r="Z160" s="1"/>
      <c r="AA160" s="1"/>
    </row>
    <row r="161" spans="1:27" ht="15.75" hidden="1" customHeight="1" x14ac:dyDescent="0.25">
      <c r="A161" s="14">
        <v>291</v>
      </c>
      <c r="B161" s="14">
        <v>7</v>
      </c>
      <c r="C161" s="14">
        <v>28.25</v>
      </c>
      <c r="D161" s="14">
        <v>197.738</v>
      </c>
      <c r="E161" s="15">
        <f t="shared" si="0"/>
        <v>1116</v>
      </c>
      <c r="F161" s="15">
        <f t="shared" si="1"/>
        <v>220675.60800000001</v>
      </c>
      <c r="G161" s="15">
        <f t="shared" si="2"/>
        <v>1178</v>
      </c>
      <c r="H161" s="15">
        <f t="shared" si="3"/>
        <v>232935.364</v>
      </c>
      <c r="I161" s="16">
        <v>1240</v>
      </c>
      <c r="J161" s="15">
        <f t="shared" si="4"/>
        <v>245195.12</v>
      </c>
      <c r="K161" s="15">
        <f t="shared" si="5"/>
        <v>1426</v>
      </c>
      <c r="L161" s="15">
        <f t="shared" si="6"/>
        <v>281974.38799999998</v>
      </c>
      <c r="M161" s="15">
        <f t="shared" si="7"/>
        <v>1639.8999999999999</v>
      </c>
      <c r="N161" s="15">
        <f t="shared" si="8"/>
        <v>324270.54619999998</v>
      </c>
      <c r="O161" s="15">
        <f t="shared" si="9"/>
        <v>1885.8849999999998</v>
      </c>
      <c r="P161" s="15">
        <f t="shared" si="10"/>
        <v>372911.12812999997</v>
      </c>
      <c r="Q161" s="15">
        <f t="shared" si="11"/>
        <v>2168.7677499999995</v>
      </c>
      <c r="R161" s="15">
        <f t="shared" si="12"/>
        <v>428847.79734949989</v>
      </c>
      <c r="S161" s="18" t="s">
        <v>16</v>
      </c>
      <c r="T161" s="14">
        <v>291</v>
      </c>
      <c r="U161" s="1" t="s">
        <v>22</v>
      </c>
      <c r="V161" s="1"/>
      <c r="W161" s="1"/>
      <c r="X161" s="1"/>
      <c r="Y161" s="1"/>
      <c r="Z161" s="1"/>
      <c r="AA161" s="1"/>
    </row>
    <row r="162" spans="1:27" ht="15.75" hidden="1" customHeight="1" x14ac:dyDescent="0.25">
      <c r="A162" s="14">
        <v>292</v>
      </c>
      <c r="B162" s="14">
        <v>7</v>
      </c>
      <c r="C162" s="14">
        <v>28.24</v>
      </c>
      <c r="D162" s="14">
        <v>197.596</v>
      </c>
      <c r="E162" s="15">
        <f t="shared" si="0"/>
        <v>1116</v>
      </c>
      <c r="F162" s="15">
        <f t="shared" si="1"/>
        <v>220517.136</v>
      </c>
      <c r="G162" s="15">
        <f t="shared" si="2"/>
        <v>1178</v>
      </c>
      <c r="H162" s="15">
        <f t="shared" si="3"/>
        <v>232768.08800000002</v>
      </c>
      <c r="I162" s="16">
        <v>1240</v>
      </c>
      <c r="J162" s="15">
        <f t="shared" si="4"/>
        <v>245019.04</v>
      </c>
      <c r="K162" s="15">
        <f t="shared" si="5"/>
        <v>1426</v>
      </c>
      <c r="L162" s="15">
        <f t="shared" si="6"/>
        <v>281771.89600000001</v>
      </c>
      <c r="M162" s="15">
        <f t="shared" si="7"/>
        <v>1639.8999999999999</v>
      </c>
      <c r="N162" s="15">
        <f t="shared" si="8"/>
        <v>324037.68039999995</v>
      </c>
      <c r="O162" s="15">
        <f t="shared" si="9"/>
        <v>1885.8849999999998</v>
      </c>
      <c r="P162" s="15">
        <f t="shared" si="10"/>
        <v>372643.33245999995</v>
      </c>
      <c r="Q162" s="15">
        <f t="shared" si="11"/>
        <v>2168.7677499999995</v>
      </c>
      <c r="R162" s="15">
        <f t="shared" si="12"/>
        <v>428539.83232899994</v>
      </c>
      <c r="S162" s="18" t="s">
        <v>16</v>
      </c>
      <c r="T162" s="14">
        <v>292</v>
      </c>
      <c r="U162" s="1" t="s">
        <v>22</v>
      </c>
      <c r="V162" s="1"/>
      <c r="W162" s="1"/>
      <c r="X162" s="1"/>
      <c r="Y162" s="1"/>
      <c r="Z162" s="1"/>
      <c r="AA162" s="1"/>
    </row>
    <row r="163" spans="1:27" ht="15.75" hidden="1" customHeight="1" x14ac:dyDescent="0.25">
      <c r="A163" s="13">
        <v>293</v>
      </c>
      <c r="B163" s="13">
        <v>7</v>
      </c>
      <c r="C163" s="13">
        <v>28.23</v>
      </c>
      <c r="D163" s="13">
        <v>197.51</v>
      </c>
      <c r="E163" s="11">
        <f t="shared" si="0"/>
        <v>1116</v>
      </c>
      <c r="F163" s="11">
        <f t="shared" si="1"/>
        <v>220421.16</v>
      </c>
      <c r="G163" s="11">
        <f t="shared" si="2"/>
        <v>1178</v>
      </c>
      <c r="H163" s="11">
        <f t="shared" si="3"/>
        <v>232666.78</v>
      </c>
      <c r="I163" s="12">
        <v>1240</v>
      </c>
      <c r="J163" s="11">
        <f t="shared" si="4"/>
        <v>244912.4</v>
      </c>
      <c r="K163" s="11">
        <f t="shared" si="5"/>
        <v>1426</v>
      </c>
      <c r="L163" s="11">
        <f t="shared" si="6"/>
        <v>281649.26</v>
      </c>
      <c r="M163" s="11">
        <f t="shared" si="7"/>
        <v>1639.8999999999999</v>
      </c>
      <c r="N163" s="11">
        <f t="shared" si="8"/>
        <v>323896.64899999998</v>
      </c>
      <c r="O163" s="11">
        <f t="shared" si="9"/>
        <v>1885.8849999999998</v>
      </c>
      <c r="P163" s="11">
        <f t="shared" si="10"/>
        <v>372481.14634999994</v>
      </c>
      <c r="Q163" s="11">
        <f t="shared" si="11"/>
        <v>2168.7677499999995</v>
      </c>
      <c r="R163" s="11">
        <f t="shared" si="12"/>
        <v>428353.31830249989</v>
      </c>
      <c r="S163" s="14" t="s">
        <v>16</v>
      </c>
      <c r="T163" s="13">
        <v>293</v>
      </c>
      <c r="U163" s="1" t="s">
        <v>23</v>
      </c>
      <c r="V163" s="1"/>
      <c r="W163" s="1"/>
      <c r="X163" s="1"/>
      <c r="Y163" s="1"/>
      <c r="Z163" s="1"/>
      <c r="AA163" s="1"/>
    </row>
    <row r="164" spans="1:27" ht="15.75" hidden="1" customHeight="1" x14ac:dyDescent="0.25">
      <c r="A164" s="10">
        <v>294</v>
      </c>
      <c r="B164" s="14">
        <v>10</v>
      </c>
      <c r="C164" s="14">
        <v>28.21</v>
      </c>
      <c r="D164" s="14">
        <v>277.416</v>
      </c>
      <c r="E164" s="15">
        <f t="shared" si="0"/>
        <v>1161</v>
      </c>
      <c r="F164" s="15">
        <f t="shared" si="1"/>
        <v>322079.97600000002</v>
      </c>
      <c r="G164" s="15">
        <f t="shared" si="2"/>
        <v>1225.5</v>
      </c>
      <c r="H164" s="15">
        <f t="shared" si="3"/>
        <v>339973.30800000002</v>
      </c>
      <c r="I164" s="16">
        <v>1290</v>
      </c>
      <c r="J164" s="15">
        <f t="shared" si="4"/>
        <v>357866.64</v>
      </c>
      <c r="K164" s="15">
        <f t="shared" si="5"/>
        <v>1483.4999999999998</v>
      </c>
      <c r="L164" s="15">
        <f t="shared" si="6"/>
        <v>411546.63599999994</v>
      </c>
      <c r="M164" s="15">
        <f t="shared" si="7"/>
        <v>1706.0249999999996</v>
      </c>
      <c r="N164" s="15">
        <f t="shared" si="8"/>
        <v>473278.6313999999</v>
      </c>
      <c r="O164" s="15">
        <f t="shared" si="9"/>
        <v>1961.9287499999994</v>
      </c>
      <c r="P164" s="15">
        <f t="shared" si="10"/>
        <v>544270.42610999977</v>
      </c>
      <c r="Q164" s="15">
        <f t="shared" si="11"/>
        <v>2256.2180624999992</v>
      </c>
      <c r="R164" s="15">
        <f t="shared" si="12"/>
        <v>625910.99002649973</v>
      </c>
      <c r="S164" s="17" t="s">
        <v>16</v>
      </c>
      <c r="T164" s="10">
        <v>294</v>
      </c>
      <c r="U164" s="1" t="s">
        <v>24</v>
      </c>
      <c r="V164" s="1"/>
      <c r="W164" s="1"/>
      <c r="X164" s="1"/>
      <c r="Y164" s="1"/>
      <c r="Z164" s="1"/>
      <c r="AA164" s="1"/>
    </row>
    <row r="165" spans="1:27" ht="15.75" hidden="1" customHeight="1" x14ac:dyDescent="0.25">
      <c r="A165" s="10">
        <v>295</v>
      </c>
      <c r="B165" s="14">
        <v>10</v>
      </c>
      <c r="C165" s="14">
        <v>28.15</v>
      </c>
      <c r="D165" s="14">
        <v>270.59500000000003</v>
      </c>
      <c r="E165" s="15">
        <f t="shared" si="0"/>
        <v>1161</v>
      </c>
      <c r="F165" s="15">
        <f t="shared" si="1"/>
        <v>314160.79500000004</v>
      </c>
      <c r="G165" s="15">
        <f t="shared" si="2"/>
        <v>1225.5</v>
      </c>
      <c r="H165" s="15">
        <f t="shared" si="3"/>
        <v>331614.17250000004</v>
      </c>
      <c r="I165" s="16">
        <v>1290</v>
      </c>
      <c r="J165" s="15">
        <f t="shared" si="4"/>
        <v>349067.55000000005</v>
      </c>
      <c r="K165" s="15">
        <f t="shared" si="5"/>
        <v>1483.4999999999998</v>
      </c>
      <c r="L165" s="15">
        <f t="shared" si="6"/>
        <v>401427.6825</v>
      </c>
      <c r="M165" s="15">
        <f t="shared" si="7"/>
        <v>1706.0249999999996</v>
      </c>
      <c r="N165" s="15">
        <f t="shared" si="8"/>
        <v>461641.83487499994</v>
      </c>
      <c r="O165" s="15">
        <f t="shared" si="9"/>
        <v>1961.9287499999994</v>
      </c>
      <c r="P165" s="15">
        <f t="shared" si="10"/>
        <v>530888.11010624992</v>
      </c>
      <c r="Q165" s="15">
        <f t="shared" si="11"/>
        <v>2256.2180624999992</v>
      </c>
      <c r="R165" s="15">
        <f t="shared" si="12"/>
        <v>610521.32662218739</v>
      </c>
      <c r="S165" s="17" t="s">
        <v>16</v>
      </c>
      <c r="T165" s="10">
        <v>295</v>
      </c>
      <c r="U165" s="1" t="s">
        <v>25</v>
      </c>
      <c r="V165" s="1"/>
      <c r="W165" s="1"/>
      <c r="X165" s="1"/>
      <c r="Y165" s="1"/>
      <c r="Z165" s="1"/>
      <c r="AA165" s="1"/>
    </row>
    <row r="166" spans="1:27" ht="15.75" hidden="1" customHeight="1" x14ac:dyDescent="0.25">
      <c r="A166" s="14">
        <v>296</v>
      </c>
      <c r="B166" s="14">
        <v>9</v>
      </c>
      <c r="C166" s="14">
        <v>28.15</v>
      </c>
      <c r="D166" s="14">
        <v>253.232</v>
      </c>
      <c r="E166" s="15">
        <f t="shared" si="0"/>
        <v>1116</v>
      </c>
      <c r="F166" s="15">
        <f t="shared" si="1"/>
        <v>282606.91200000001</v>
      </c>
      <c r="G166" s="15">
        <f t="shared" si="2"/>
        <v>1178</v>
      </c>
      <c r="H166" s="15">
        <f t="shared" si="3"/>
        <v>298307.29599999997</v>
      </c>
      <c r="I166" s="16">
        <v>1240</v>
      </c>
      <c r="J166" s="15">
        <f t="shared" si="4"/>
        <v>314007.67999999999</v>
      </c>
      <c r="K166" s="15">
        <f t="shared" si="5"/>
        <v>1426</v>
      </c>
      <c r="L166" s="15">
        <f t="shared" si="6"/>
        <v>361108.83199999999</v>
      </c>
      <c r="M166" s="15">
        <f t="shared" si="7"/>
        <v>1639.8999999999999</v>
      </c>
      <c r="N166" s="15">
        <f t="shared" si="8"/>
        <v>415275.15679999994</v>
      </c>
      <c r="O166" s="15">
        <f t="shared" si="9"/>
        <v>1885.8849999999998</v>
      </c>
      <c r="P166" s="15">
        <f t="shared" si="10"/>
        <v>477566.43031999993</v>
      </c>
      <c r="Q166" s="15">
        <f t="shared" si="11"/>
        <v>2168.7677499999995</v>
      </c>
      <c r="R166" s="15">
        <f t="shared" si="12"/>
        <v>549201.39486799983</v>
      </c>
      <c r="S166" s="17" t="s">
        <v>16</v>
      </c>
      <c r="T166" s="14">
        <v>296</v>
      </c>
      <c r="U166" s="1" t="s">
        <v>25</v>
      </c>
      <c r="V166" s="1"/>
      <c r="W166" s="1"/>
      <c r="X166" s="1"/>
      <c r="Y166" s="1"/>
      <c r="Z166" s="1"/>
      <c r="AA166" s="1"/>
    </row>
    <row r="167" spans="1:27" ht="15.75" hidden="1" customHeight="1" x14ac:dyDescent="0.25">
      <c r="A167" s="13">
        <v>297</v>
      </c>
      <c r="B167" s="13">
        <v>9</v>
      </c>
      <c r="C167" s="13">
        <v>28.13</v>
      </c>
      <c r="D167" s="13">
        <v>253.083</v>
      </c>
      <c r="E167" s="11">
        <f t="shared" si="0"/>
        <v>1116</v>
      </c>
      <c r="F167" s="11">
        <f t="shared" si="1"/>
        <v>282440.62800000003</v>
      </c>
      <c r="G167" s="11">
        <f t="shared" si="2"/>
        <v>1178</v>
      </c>
      <c r="H167" s="11">
        <f t="shared" si="3"/>
        <v>298131.77399999998</v>
      </c>
      <c r="I167" s="12">
        <v>1240</v>
      </c>
      <c r="J167" s="11">
        <f t="shared" si="4"/>
        <v>313822.92</v>
      </c>
      <c r="K167" s="11">
        <f t="shared" si="5"/>
        <v>1426</v>
      </c>
      <c r="L167" s="11">
        <f t="shared" si="6"/>
        <v>360896.35800000001</v>
      </c>
      <c r="M167" s="11">
        <f t="shared" si="7"/>
        <v>1639.8999999999999</v>
      </c>
      <c r="N167" s="11">
        <f t="shared" si="8"/>
        <v>415030.81169999996</v>
      </c>
      <c r="O167" s="11">
        <f t="shared" si="9"/>
        <v>1885.8849999999998</v>
      </c>
      <c r="P167" s="11">
        <f t="shared" si="10"/>
        <v>477285.43345499993</v>
      </c>
      <c r="Q167" s="11">
        <f t="shared" si="11"/>
        <v>2168.7677499999995</v>
      </c>
      <c r="R167" s="11">
        <f t="shared" si="12"/>
        <v>548878.24847324984</v>
      </c>
      <c r="S167" s="17" t="s">
        <v>16</v>
      </c>
      <c r="T167" s="13">
        <v>297</v>
      </c>
      <c r="U167" s="1"/>
      <c r="V167" s="1"/>
      <c r="W167" s="1"/>
      <c r="X167" s="1"/>
      <c r="Y167" s="1"/>
      <c r="Z167" s="1"/>
      <c r="AA167" s="1"/>
    </row>
    <row r="168" spans="1:27" ht="15.75" hidden="1" customHeight="1" x14ac:dyDescent="0.25">
      <c r="A168" s="13">
        <v>298</v>
      </c>
      <c r="B168" s="13">
        <v>9</v>
      </c>
      <c r="C168" s="13">
        <v>28.11</v>
      </c>
      <c r="D168" s="13">
        <v>252.911</v>
      </c>
      <c r="E168" s="11">
        <f t="shared" si="0"/>
        <v>1116</v>
      </c>
      <c r="F168" s="11">
        <f t="shared" si="1"/>
        <v>282248.67599999998</v>
      </c>
      <c r="G168" s="11">
        <f t="shared" si="2"/>
        <v>1178</v>
      </c>
      <c r="H168" s="11">
        <f t="shared" si="3"/>
        <v>297929.158</v>
      </c>
      <c r="I168" s="12">
        <v>1240</v>
      </c>
      <c r="J168" s="11">
        <f t="shared" si="4"/>
        <v>313609.64</v>
      </c>
      <c r="K168" s="11">
        <f t="shared" si="5"/>
        <v>1426</v>
      </c>
      <c r="L168" s="11">
        <f t="shared" si="6"/>
        <v>360651.08600000001</v>
      </c>
      <c r="M168" s="11">
        <f t="shared" si="7"/>
        <v>1639.8999999999999</v>
      </c>
      <c r="N168" s="11">
        <f t="shared" si="8"/>
        <v>414748.74889999995</v>
      </c>
      <c r="O168" s="11">
        <f t="shared" si="9"/>
        <v>1885.8849999999998</v>
      </c>
      <c r="P168" s="11">
        <f t="shared" si="10"/>
        <v>476961.06123499991</v>
      </c>
      <c r="Q168" s="11">
        <f t="shared" si="11"/>
        <v>2168.7677499999995</v>
      </c>
      <c r="R168" s="11">
        <f t="shared" si="12"/>
        <v>548505.22042024985</v>
      </c>
      <c r="S168" s="17" t="s">
        <v>16</v>
      </c>
      <c r="T168" s="13">
        <v>298</v>
      </c>
      <c r="U168" s="1"/>
      <c r="V168" s="1"/>
      <c r="W168" s="1"/>
      <c r="X168" s="1"/>
      <c r="Y168" s="1"/>
      <c r="Z168" s="1"/>
      <c r="AA168" s="1"/>
    </row>
    <row r="169" spans="1:27" ht="15.75" hidden="1" customHeight="1" x14ac:dyDescent="0.25">
      <c r="A169" s="13">
        <v>299</v>
      </c>
      <c r="B169" s="13">
        <v>8</v>
      </c>
      <c r="C169" s="13">
        <v>28.09</v>
      </c>
      <c r="D169" s="13">
        <v>224.666</v>
      </c>
      <c r="E169" s="11">
        <f t="shared" si="0"/>
        <v>1116</v>
      </c>
      <c r="F169" s="11">
        <f t="shared" si="1"/>
        <v>250727.25599999999</v>
      </c>
      <c r="G169" s="11">
        <f t="shared" si="2"/>
        <v>1178</v>
      </c>
      <c r="H169" s="11">
        <f t="shared" si="3"/>
        <v>264656.54800000001</v>
      </c>
      <c r="I169" s="12">
        <v>1240</v>
      </c>
      <c r="J169" s="11">
        <f t="shared" si="4"/>
        <v>278585.83999999997</v>
      </c>
      <c r="K169" s="11">
        <f t="shared" si="5"/>
        <v>1426</v>
      </c>
      <c r="L169" s="11">
        <f t="shared" si="6"/>
        <v>320373.71600000001</v>
      </c>
      <c r="M169" s="11">
        <f t="shared" si="7"/>
        <v>1639.8999999999999</v>
      </c>
      <c r="N169" s="11">
        <f t="shared" si="8"/>
        <v>368429.77339999995</v>
      </c>
      <c r="O169" s="11">
        <f t="shared" si="9"/>
        <v>1885.8849999999998</v>
      </c>
      <c r="P169" s="11">
        <f t="shared" si="10"/>
        <v>423694.23940999992</v>
      </c>
      <c r="Q169" s="11">
        <f t="shared" si="11"/>
        <v>2168.7677499999995</v>
      </c>
      <c r="R169" s="11">
        <f t="shared" si="12"/>
        <v>487248.37532149989</v>
      </c>
      <c r="S169" s="14" t="s">
        <v>16</v>
      </c>
      <c r="T169" s="13">
        <v>299</v>
      </c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3">
        <v>300</v>
      </c>
      <c r="B170" s="13">
        <v>8</v>
      </c>
      <c r="C170" s="13">
        <v>28.07</v>
      </c>
      <c r="D170" s="13">
        <v>224.53299999999999</v>
      </c>
      <c r="E170" s="11">
        <f t="shared" si="0"/>
        <v>1116</v>
      </c>
      <c r="F170" s="11">
        <f t="shared" si="1"/>
        <v>250578.82799999998</v>
      </c>
      <c r="G170" s="11">
        <f t="shared" si="2"/>
        <v>1178</v>
      </c>
      <c r="H170" s="11">
        <f t="shared" si="3"/>
        <v>264499.87400000001</v>
      </c>
      <c r="I170" s="12">
        <v>1240</v>
      </c>
      <c r="J170" s="11">
        <f t="shared" si="4"/>
        <v>278420.92</v>
      </c>
      <c r="K170" s="11">
        <f t="shared" si="5"/>
        <v>1426</v>
      </c>
      <c r="L170" s="11">
        <f t="shared" si="6"/>
        <v>320184.05799999996</v>
      </c>
      <c r="M170" s="11">
        <f t="shared" si="7"/>
        <v>1639.8999999999999</v>
      </c>
      <c r="N170" s="11">
        <f t="shared" si="8"/>
        <v>368211.66669999994</v>
      </c>
      <c r="O170" s="11">
        <f t="shared" si="9"/>
        <v>1885.8849999999998</v>
      </c>
      <c r="P170" s="11">
        <f t="shared" si="10"/>
        <v>423443.41670499992</v>
      </c>
      <c r="Q170" s="11">
        <f t="shared" si="11"/>
        <v>2168.7677499999995</v>
      </c>
      <c r="R170" s="11">
        <f t="shared" si="12"/>
        <v>486959.92921074986</v>
      </c>
      <c r="S170" s="13" t="s">
        <v>15</v>
      </c>
      <c r="T170" s="13">
        <v>300</v>
      </c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3">
        <v>301</v>
      </c>
      <c r="B171" s="13">
        <v>8</v>
      </c>
      <c r="C171" s="13">
        <v>28.06</v>
      </c>
      <c r="D171" s="13">
        <v>224.39400000000001</v>
      </c>
      <c r="E171" s="11">
        <f t="shared" si="0"/>
        <v>1116</v>
      </c>
      <c r="F171" s="11">
        <f t="shared" si="1"/>
        <v>250423.704</v>
      </c>
      <c r="G171" s="11">
        <f t="shared" si="2"/>
        <v>1178</v>
      </c>
      <c r="H171" s="11">
        <f t="shared" si="3"/>
        <v>264336.13199999998</v>
      </c>
      <c r="I171" s="12">
        <v>1240</v>
      </c>
      <c r="J171" s="11">
        <f t="shared" si="4"/>
        <v>278248.56</v>
      </c>
      <c r="K171" s="11">
        <f t="shared" si="5"/>
        <v>1426</v>
      </c>
      <c r="L171" s="11">
        <f t="shared" si="6"/>
        <v>319985.84399999998</v>
      </c>
      <c r="M171" s="11">
        <f t="shared" si="7"/>
        <v>1639.8999999999999</v>
      </c>
      <c r="N171" s="11">
        <f t="shared" si="8"/>
        <v>367983.7206</v>
      </c>
      <c r="O171" s="11">
        <f t="shared" si="9"/>
        <v>1885.8849999999998</v>
      </c>
      <c r="P171" s="11">
        <f t="shared" si="10"/>
        <v>423181.27868999995</v>
      </c>
      <c r="Q171" s="11">
        <f t="shared" si="11"/>
        <v>2168.7677499999995</v>
      </c>
      <c r="R171" s="11">
        <f t="shared" si="12"/>
        <v>486658.47049349989</v>
      </c>
      <c r="S171" s="13" t="s">
        <v>15</v>
      </c>
      <c r="T171" s="13">
        <v>301</v>
      </c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3">
        <v>302</v>
      </c>
      <c r="B172" s="13">
        <v>7</v>
      </c>
      <c r="C172" s="13">
        <v>28.04</v>
      </c>
      <c r="D172" s="13">
        <v>196.24</v>
      </c>
      <c r="E172" s="11">
        <f t="shared" si="0"/>
        <v>1116</v>
      </c>
      <c r="F172" s="11">
        <f t="shared" si="1"/>
        <v>219003.84</v>
      </c>
      <c r="G172" s="11">
        <f t="shared" si="2"/>
        <v>1178</v>
      </c>
      <c r="H172" s="11">
        <f t="shared" si="3"/>
        <v>231170.72</v>
      </c>
      <c r="I172" s="12">
        <v>1240</v>
      </c>
      <c r="J172" s="11">
        <f t="shared" si="4"/>
        <v>243337.60000000001</v>
      </c>
      <c r="K172" s="11">
        <f t="shared" si="5"/>
        <v>1426</v>
      </c>
      <c r="L172" s="11">
        <f t="shared" si="6"/>
        <v>279838.24</v>
      </c>
      <c r="M172" s="11">
        <f t="shared" si="7"/>
        <v>1639.8999999999999</v>
      </c>
      <c r="N172" s="11">
        <f t="shared" si="8"/>
        <v>321813.97599999997</v>
      </c>
      <c r="O172" s="11">
        <f t="shared" si="9"/>
        <v>1885.8849999999998</v>
      </c>
      <c r="P172" s="11">
        <f t="shared" si="10"/>
        <v>370086.07239999995</v>
      </c>
      <c r="Q172" s="11">
        <f t="shared" si="11"/>
        <v>2168.7677499999995</v>
      </c>
      <c r="R172" s="11">
        <f t="shared" si="12"/>
        <v>425598.98325999995</v>
      </c>
      <c r="S172" s="13" t="s">
        <v>15</v>
      </c>
      <c r="T172" s="13">
        <v>302</v>
      </c>
      <c r="U172" s="1"/>
      <c r="V172" s="1"/>
      <c r="W172" s="1"/>
      <c r="X172" s="1"/>
      <c r="Y172" s="1"/>
      <c r="Z172" s="1"/>
      <c r="AA172" s="1"/>
    </row>
    <row r="173" spans="1:27" ht="15.75" hidden="1" customHeight="1" x14ac:dyDescent="0.25">
      <c r="A173" s="13">
        <v>303</v>
      </c>
      <c r="B173" s="13">
        <v>7</v>
      </c>
      <c r="C173" s="13">
        <v>28.03</v>
      </c>
      <c r="D173" s="13">
        <v>196.13200000000001</v>
      </c>
      <c r="E173" s="11">
        <f t="shared" si="0"/>
        <v>1116</v>
      </c>
      <c r="F173" s="11">
        <f t="shared" si="1"/>
        <v>218883.31200000001</v>
      </c>
      <c r="G173" s="11">
        <f t="shared" si="2"/>
        <v>1178</v>
      </c>
      <c r="H173" s="11">
        <f t="shared" si="3"/>
        <v>231043.49600000001</v>
      </c>
      <c r="I173" s="12">
        <v>1240</v>
      </c>
      <c r="J173" s="11">
        <f t="shared" si="4"/>
        <v>243203.68</v>
      </c>
      <c r="K173" s="11">
        <f t="shared" si="5"/>
        <v>1426</v>
      </c>
      <c r="L173" s="11">
        <f t="shared" si="6"/>
        <v>279684.23200000002</v>
      </c>
      <c r="M173" s="11">
        <f t="shared" si="7"/>
        <v>1639.8999999999999</v>
      </c>
      <c r="N173" s="11">
        <f t="shared" si="8"/>
        <v>321636.86679999996</v>
      </c>
      <c r="O173" s="11">
        <f t="shared" si="9"/>
        <v>1885.8849999999998</v>
      </c>
      <c r="P173" s="11">
        <f t="shared" si="10"/>
        <v>369882.39681999997</v>
      </c>
      <c r="Q173" s="11">
        <f t="shared" si="11"/>
        <v>2168.7677499999995</v>
      </c>
      <c r="R173" s="11">
        <f t="shared" si="12"/>
        <v>425364.75634299993</v>
      </c>
      <c r="S173" s="14" t="s">
        <v>16</v>
      </c>
      <c r="T173" s="13">
        <v>303</v>
      </c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3">
        <v>304</v>
      </c>
      <c r="B174" s="13">
        <v>7</v>
      </c>
      <c r="C174" s="13">
        <v>28.01</v>
      </c>
      <c r="D174" s="13">
        <v>196.03100000000001</v>
      </c>
      <c r="E174" s="11">
        <f t="shared" si="0"/>
        <v>1116</v>
      </c>
      <c r="F174" s="11">
        <f t="shared" si="1"/>
        <v>218770.59600000002</v>
      </c>
      <c r="G174" s="11">
        <f t="shared" si="2"/>
        <v>1178</v>
      </c>
      <c r="H174" s="11">
        <f t="shared" si="3"/>
        <v>230924.51800000001</v>
      </c>
      <c r="I174" s="12">
        <v>1240</v>
      </c>
      <c r="J174" s="11">
        <f t="shared" si="4"/>
        <v>243078.44</v>
      </c>
      <c r="K174" s="11">
        <f t="shared" si="5"/>
        <v>1426</v>
      </c>
      <c r="L174" s="11">
        <f t="shared" si="6"/>
        <v>279540.20600000001</v>
      </c>
      <c r="M174" s="11">
        <f t="shared" si="7"/>
        <v>1639.8999999999999</v>
      </c>
      <c r="N174" s="11">
        <f t="shared" si="8"/>
        <v>321471.23689999996</v>
      </c>
      <c r="O174" s="11">
        <f t="shared" si="9"/>
        <v>1885.8849999999998</v>
      </c>
      <c r="P174" s="11">
        <f t="shared" si="10"/>
        <v>369691.92243499996</v>
      </c>
      <c r="Q174" s="11">
        <f t="shared" si="11"/>
        <v>2168.7677499999995</v>
      </c>
      <c r="R174" s="11">
        <f t="shared" si="12"/>
        <v>425145.71080024994</v>
      </c>
      <c r="S174" s="13" t="s">
        <v>15</v>
      </c>
      <c r="T174" s="13">
        <v>304</v>
      </c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3">
        <v>305</v>
      </c>
      <c r="B175" s="13">
        <v>7</v>
      </c>
      <c r="C175" s="13">
        <v>28</v>
      </c>
      <c r="D175" s="13">
        <v>195.928</v>
      </c>
      <c r="E175" s="11">
        <f t="shared" si="0"/>
        <v>1116</v>
      </c>
      <c r="F175" s="11">
        <f t="shared" si="1"/>
        <v>218655.64799999999</v>
      </c>
      <c r="G175" s="11">
        <f t="shared" si="2"/>
        <v>1178</v>
      </c>
      <c r="H175" s="11">
        <f t="shared" si="3"/>
        <v>230803.18400000001</v>
      </c>
      <c r="I175" s="12">
        <v>1240</v>
      </c>
      <c r="J175" s="11">
        <f t="shared" si="4"/>
        <v>242950.72</v>
      </c>
      <c r="K175" s="11">
        <f t="shared" si="5"/>
        <v>1426</v>
      </c>
      <c r="L175" s="11">
        <f t="shared" si="6"/>
        <v>279393.32799999998</v>
      </c>
      <c r="M175" s="11">
        <f t="shared" si="7"/>
        <v>1639.8999999999999</v>
      </c>
      <c r="N175" s="11">
        <f t="shared" si="8"/>
        <v>321302.32719999994</v>
      </c>
      <c r="O175" s="11">
        <f t="shared" si="9"/>
        <v>1885.8849999999998</v>
      </c>
      <c r="P175" s="11">
        <f t="shared" si="10"/>
        <v>369497.67627999996</v>
      </c>
      <c r="Q175" s="11">
        <f t="shared" si="11"/>
        <v>2168.7677499999995</v>
      </c>
      <c r="R175" s="11">
        <f t="shared" si="12"/>
        <v>424922.3277219999</v>
      </c>
      <c r="S175" s="13" t="s">
        <v>15</v>
      </c>
      <c r="T175" s="13">
        <v>305</v>
      </c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3">
        <v>306</v>
      </c>
      <c r="B176" s="13">
        <v>7</v>
      </c>
      <c r="C176" s="13">
        <v>27.98</v>
      </c>
      <c r="D176" s="13">
        <v>195.82599999999999</v>
      </c>
      <c r="E176" s="11">
        <f t="shared" si="0"/>
        <v>1116</v>
      </c>
      <c r="F176" s="11">
        <f t="shared" si="1"/>
        <v>218541.81599999999</v>
      </c>
      <c r="G176" s="11">
        <f t="shared" si="2"/>
        <v>1178</v>
      </c>
      <c r="H176" s="11">
        <f t="shared" si="3"/>
        <v>230683.02799999999</v>
      </c>
      <c r="I176" s="12">
        <v>1240</v>
      </c>
      <c r="J176" s="11">
        <f t="shared" si="4"/>
        <v>242824.24</v>
      </c>
      <c r="K176" s="11">
        <f t="shared" si="5"/>
        <v>1426</v>
      </c>
      <c r="L176" s="11">
        <f t="shared" si="6"/>
        <v>279247.87599999999</v>
      </c>
      <c r="M176" s="11">
        <f t="shared" si="7"/>
        <v>1639.8999999999999</v>
      </c>
      <c r="N176" s="11">
        <f t="shared" si="8"/>
        <v>321135.05739999999</v>
      </c>
      <c r="O176" s="11">
        <f t="shared" si="9"/>
        <v>1885.8849999999998</v>
      </c>
      <c r="P176" s="11">
        <f t="shared" si="10"/>
        <v>369305.31600999995</v>
      </c>
      <c r="Q176" s="11">
        <f t="shared" si="11"/>
        <v>2168.7677499999995</v>
      </c>
      <c r="R176" s="11">
        <f t="shared" si="12"/>
        <v>424701.11341149989</v>
      </c>
      <c r="S176" s="13" t="s">
        <v>15</v>
      </c>
      <c r="T176" s="13">
        <v>306</v>
      </c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3">
        <v>307</v>
      </c>
      <c r="B177" s="13">
        <v>7</v>
      </c>
      <c r="C177" s="13">
        <v>27.97</v>
      </c>
      <c r="D177" s="13">
        <v>195.72200000000001</v>
      </c>
      <c r="E177" s="11">
        <f t="shared" si="0"/>
        <v>1116</v>
      </c>
      <c r="F177" s="11">
        <f t="shared" si="1"/>
        <v>218425.75200000001</v>
      </c>
      <c r="G177" s="11">
        <f t="shared" si="2"/>
        <v>1178</v>
      </c>
      <c r="H177" s="11">
        <f t="shared" si="3"/>
        <v>230560.516</v>
      </c>
      <c r="I177" s="12">
        <v>1240</v>
      </c>
      <c r="J177" s="11">
        <f t="shared" si="4"/>
        <v>242695.28</v>
      </c>
      <c r="K177" s="11">
        <f t="shared" si="5"/>
        <v>1426</v>
      </c>
      <c r="L177" s="11">
        <f t="shared" si="6"/>
        <v>279099.57199999999</v>
      </c>
      <c r="M177" s="11">
        <f t="shared" si="7"/>
        <v>1639.8999999999999</v>
      </c>
      <c r="N177" s="11">
        <f t="shared" si="8"/>
        <v>320964.50779999996</v>
      </c>
      <c r="O177" s="11">
        <f t="shared" si="9"/>
        <v>1885.8849999999998</v>
      </c>
      <c r="P177" s="11">
        <f t="shared" si="10"/>
        <v>369109.18396999995</v>
      </c>
      <c r="Q177" s="11">
        <f t="shared" si="11"/>
        <v>2168.7677499999995</v>
      </c>
      <c r="R177" s="11">
        <f t="shared" si="12"/>
        <v>424475.56156549993</v>
      </c>
      <c r="S177" s="13" t="s">
        <v>15</v>
      </c>
      <c r="T177" s="13">
        <v>307</v>
      </c>
      <c r="U177" s="1"/>
      <c r="V177" s="1"/>
      <c r="W177" s="1"/>
      <c r="X177" s="1"/>
      <c r="Y177" s="1"/>
      <c r="Z177" s="1"/>
      <c r="AA177" s="1"/>
    </row>
    <row r="178" spans="1:27" ht="15.75" hidden="1" customHeight="1" x14ac:dyDescent="0.25">
      <c r="A178" s="13">
        <v>308</v>
      </c>
      <c r="B178" s="13">
        <v>7</v>
      </c>
      <c r="C178" s="13">
        <v>27.96</v>
      </c>
      <c r="D178" s="13">
        <v>195.625</v>
      </c>
      <c r="E178" s="11">
        <f t="shared" si="0"/>
        <v>1116</v>
      </c>
      <c r="F178" s="11">
        <f t="shared" si="1"/>
        <v>218317.5</v>
      </c>
      <c r="G178" s="11">
        <f t="shared" si="2"/>
        <v>1178</v>
      </c>
      <c r="H178" s="11">
        <f t="shared" si="3"/>
        <v>230446.25</v>
      </c>
      <c r="I178" s="12">
        <v>1240</v>
      </c>
      <c r="J178" s="11">
        <f t="shared" si="4"/>
        <v>242575</v>
      </c>
      <c r="K178" s="11">
        <f t="shared" si="5"/>
        <v>1426</v>
      </c>
      <c r="L178" s="11">
        <f t="shared" si="6"/>
        <v>278961.25</v>
      </c>
      <c r="M178" s="11">
        <f t="shared" si="7"/>
        <v>1639.8999999999999</v>
      </c>
      <c r="N178" s="11">
        <f t="shared" si="8"/>
        <v>320805.4375</v>
      </c>
      <c r="O178" s="11">
        <f t="shared" si="9"/>
        <v>1885.8849999999998</v>
      </c>
      <c r="P178" s="11">
        <f t="shared" si="10"/>
        <v>368926.25312499993</v>
      </c>
      <c r="Q178" s="11">
        <f t="shared" si="11"/>
        <v>2168.7677499999995</v>
      </c>
      <c r="R178" s="11">
        <f t="shared" si="12"/>
        <v>424265.19109374989</v>
      </c>
      <c r="S178" s="17" t="s">
        <v>16</v>
      </c>
      <c r="T178" s="13">
        <v>308</v>
      </c>
      <c r="U178" s="1"/>
      <c r="V178" s="1"/>
      <c r="W178" s="1"/>
      <c r="X178" s="1"/>
      <c r="Y178" s="1"/>
      <c r="Z178" s="1"/>
      <c r="AA178" s="1"/>
    </row>
    <row r="179" spans="1:27" ht="15.75" hidden="1" customHeight="1" x14ac:dyDescent="0.25">
      <c r="A179" s="13">
        <v>309</v>
      </c>
      <c r="B179" s="13">
        <v>7</v>
      </c>
      <c r="C179" s="13">
        <v>27.94</v>
      </c>
      <c r="D179" s="13">
        <v>195.50800000000001</v>
      </c>
      <c r="E179" s="11">
        <f t="shared" si="0"/>
        <v>1116</v>
      </c>
      <c r="F179" s="11">
        <f t="shared" si="1"/>
        <v>218186.92800000001</v>
      </c>
      <c r="G179" s="11">
        <f t="shared" si="2"/>
        <v>1178</v>
      </c>
      <c r="H179" s="11">
        <f t="shared" si="3"/>
        <v>230308.424</v>
      </c>
      <c r="I179" s="12">
        <v>1240</v>
      </c>
      <c r="J179" s="11">
        <f t="shared" si="4"/>
        <v>242429.92</v>
      </c>
      <c r="K179" s="11">
        <f t="shared" si="5"/>
        <v>1426</v>
      </c>
      <c r="L179" s="11">
        <f t="shared" si="6"/>
        <v>278794.408</v>
      </c>
      <c r="M179" s="11">
        <f t="shared" si="7"/>
        <v>1639.8999999999999</v>
      </c>
      <c r="N179" s="11">
        <f t="shared" si="8"/>
        <v>320613.56919999997</v>
      </c>
      <c r="O179" s="11">
        <f t="shared" si="9"/>
        <v>1885.8849999999998</v>
      </c>
      <c r="P179" s="11">
        <f t="shared" si="10"/>
        <v>368705.60457999998</v>
      </c>
      <c r="Q179" s="11">
        <f t="shared" si="11"/>
        <v>2168.7677499999995</v>
      </c>
      <c r="R179" s="11">
        <f t="shared" si="12"/>
        <v>424011.44526699994</v>
      </c>
      <c r="S179" s="17" t="s">
        <v>16</v>
      </c>
      <c r="T179" s="13">
        <v>309</v>
      </c>
      <c r="U179" s="1"/>
      <c r="V179" s="1"/>
      <c r="W179" s="1"/>
      <c r="X179" s="1"/>
      <c r="Y179" s="1"/>
      <c r="Z179" s="1"/>
      <c r="AA179" s="1"/>
    </row>
    <row r="180" spans="1:27" ht="15.75" hidden="1" customHeight="1" x14ac:dyDescent="0.25">
      <c r="A180" s="13">
        <v>310</v>
      </c>
      <c r="B180" s="13">
        <v>7</v>
      </c>
      <c r="C180" s="13">
        <v>27.92</v>
      </c>
      <c r="D180" s="13">
        <v>195.41800000000001</v>
      </c>
      <c r="E180" s="11">
        <f t="shared" si="0"/>
        <v>1116</v>
      </c>
      <c r="F180" s="11">
        <f t="shared" si="1"/>
        <v>218086.48800000001</v>
      </c>
      <c r="G180" s="11">
        <f t="shared" si="2"/>
        <v>1178</v>
      </c>
      <c r="H180" s="11">
        <f t="shared" si="3"/>
        <v>230202.40400000001</v>
      </c>
      <c r="I180" s="12">
        <v>1240</v>
      </c>
      <c r="J180" s="11">
        <f t="shared" si="4"/>
        <v>242318.32</v>
      </c>
      <c r="K180" s="11">
        <f t="shared" si="5"/>
        <v>1426</v>
      </c>
      <c r="L180" s="11">
        <f t="shared" si="6"/>
        <v>278666.06800000003</v>
      </c>
      <c r="M180" s="11">
        <f t="shared" si="7"/>
        <v>1639.8999999999999</v>
      </c>
      <c r="N180" s="11">
        <f t="shared" si="8"/>
        <v>320465.97820000001</v>
      </c>
      <c r="O180" s="11">
        <f t="shared" si="9"/>
        <v>1885.8849999999998</v>
      </c>
      <c r="P180" s="11">
        <f t="shared" si="10"/>
        <v>368535.87492999999</v>
      </c>
      <c r="Q180" s="11">
        <f t="shared" si="11"/>
        <v>2168.7677499999995</v>
      </c>
      <c r="R180" s="11">
        <f t="shared" si="12"/>
        <v>423816.25616949995</v>
      </c>
      <c r="S180" s="17" t="s">
        <v>16</v>
      </c>
      <c r="T180" s="13">
        <v>310</v>
      </c>
      <c r="U180" s="1"/>
      <c r="V180" s="1"/>
      <c r="W180" s="1"/>
      <c r="X180" s="1"/>
      <c r="Y180" s="1"/>
      <c r="Z180" s="1"/>
      <c r="AA180" s="1"/>
    </row>
    <row r="181" spans="1:27" ht="15.75" hidden="1" customHeight="1" x14ac:dyDescent="0.25">
      <c r="A181" s="13">
        <v>311</v>
      </c>
      <c r="B181" s="13">
        <v>7</v>
      </c>
      <c r="C181" s="13">
        <v>27.91</v>
      </c>
      <c r="D181" s="13">
        <v>195.30799999999999</v>
      </c>
      <c r="E181" s="11">
        <f t="shared" si="0"/>
        <v>1116</v>
      </c>
      <c r="F181" s="11">
        <f t="shared" si="1"/>
        <v>217963.728</v>
      </c>
      <c r="G181" s="11">
        <f t="shared" si="2"/>
        <v>1178</v>
      </c>
      <c r="H181" s="11">
        <f t="shared" si="3"/>
        <v>230072.82399999999</v>
      </c>
      <c r="I181" s="12">
        <v>1240</v>
      </c>
      <c r="J181" s="11">
        <f t="shared" si="4"/>
        <v>242181.91999999998</v>
      </c>
      <c r="K181" s="11">
        <f t="shared" si="5"/>
        <v>1426</v>
      </c>
      <c r="L181" s="11">
        <f t="shared" si="6"/>
        <v>278509.20799999998</v>
      </c>
      <c r="M181" s="11">
        <f t="shared" si="7"/>
        <v>1639.8999999999999</v>
      </c>
      <c r="N181" s="11">
        <f t="shared" si="8"/>
        <v>320285.58919999999</v>
      </c>
      <c r="O181" s="11">
        <f t="shared" si="9"/>
        <v>1885.8849999999998</v>
      </c>
      <c r="P181" s="11">
        <f t="shared" si="10"/>
        <v>368328.42757999996</v>
      </c>
      <c r="Q181" s="11">
        <f t="shared" si="11"/>
        <v>2168.7677499999995</v>
      </c>
      <c r="R181" s="11">
        <f t="shared" si="12"/>
        <v>423577.69171699986</v>
      </c>
      <c r="S181" s="17" t="s">
        <v>16</v>
      </c>
      <c r="T181" s="13">
        <v>311</v>
      </c>
      <c r="U181" s="1"/>
      <c r="V181" s="1"/>
      <c r="W181" s="1"/>
      <c r="X181" s="1"/>
      <c r="Y181" s="1"/>
      <c r="Z181" s="1"/>
      <c r="AA181" s="1"/>
    </row>
    <row r="182" spans="1:27" ht="15.75" hidden="1" customHeight="1" x14ac:dyDescent="0.25">
      <c r="A182" s="13">
        <v>312</v>
      </c>
      <c r="B182" s="13">
        <v>7</v>
      </c>
      <c r="C182" s="13">
        <v>27.89</v>
      </c>
      <c r="D182" s="13">
        <v>195.20099999999999</v>
      </c>
      <c r="E182" s="11">
        <f t="shared" si="0"/>
        <v>1116</v>
      </c>
      <c r="F182" s="11">
        <f t="shared" si="1"/>
        <v>217844.31599999999</v>
      </c>
      <c r="G182" s="11">
        <f t="shared" si="2"/>
        <v>1178</v>
      </c>
      <c r="H182" s="11">
        <f t="shared" si="3"/>
        <v>229946.77799999999</v>
      </c>
      <c r="I182" s="12">
        <v>1240</v>
      </c>
      <c r="J182" s="11">
        <f t="shared" si="4"/>
        <v>242049.24</v>
      </c>
      <c r="K182" s="11">
        <f t="shared" si="5"/>
        <v>1426</v>
      </c>
      <c r="L182" s="11">
        <f t="shared" si="6"/>
        <v>278356.62599999999</v>
      </c>
      <c r="M182" s="11">
        <f t="shared" si="7"/>
        <v>1639.8999999999999</v>
      </c>
      <c r="N182" s="11">
        <f t="shared" si="8"/>
        <v>320110.11989999999</v>
      </c>
      <c r="O182" s="11">
        <f t="shared" si="9"/>
        <v>1885.8849999999998</v>
      </c>
      <c r="P182" s="11">
        <f t="shared" si="10"/>
        <v>368126.63788499992</v>
      </c>
      <c r="Q182" s="11">
        <f t="shared" si="11"/>
        <v>2168.7677499999995</v>
      </c>
      <c r="R182" s="11">
        <f t="shared" si="12"/>
        <v>423345.63356774987</v>
      </c>
      <c r="S182" s="14" t="s">
        <v>16</v>
      </c>
      <c r="T182" s="13">
        <v>312</v>
      </c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3">
        <v>313</v>
      </c>
      <c r="B183" s="13">
        <v>7</v>
      </c>
      <c r="C183" s="13">
        <v>27.88</v>
      </c>
      <c r="D183" s="13">
        <v>195.10400000000001</v>
      </c>
      <c r="E183" s="11">
        <f t="shared" si="0"/>
        <v>1116</v>
      </c>
      <c r="F183" s="11">
        <f t="shared" si="1"/>
        <v>217736.06400000001</v>
      </c>
      <c r="G183" s="11">
        <f t="shared" si="2"/>
        <v>1178</v>
      </c>
      <c r="H183" s="11">
        <f t="shared" si="3"/>
        <v>229832.51200000002</v>
      </c>
      <c r="I183" s="12">
        <v>1240</v>
      </c>
      <c r="J183" s="11">
        <f t="shared" si="4"/>
        <v>241928.96000000002</v>
      </c>
      <c r="K183" s="11">
        <f t="shared" si="5"/>
        <v>1426</v>
      </c>
      <c r="L183" s="11">
        <f t="shared" si="6"/>
        <v>278218.304</v>
      </c>
      <c r="M183" s="11">
        <f t="shared" si="7"/>
        <v>1639.8999999999999</v>
      </c>
      <c r="N183" s="11">
        <f t="shared" si="8"/>
        <v>319951.04959999997</v>
      </c>
      <c r="O183" s="11">
        <f t="shared" si="9"/>
        <v>1885.8849999999998</v>
      </c>
      <c r="P183" s="11">
        <f t="shared" si="10"/>
        <v>367943.70703999995</v>
      </c>
      <c r="Q183" s="11">
        <f t="shared" si="11"/>
        <v>2168.7677499999995</v>
      </c>
      <c r="R183" s="11">
        <f t="shared" si="12"/>
        <v>423135.26309599995</v>
      </c>
      <c r="S183" s="13" t="s">
        <v>15</v>
      </c>
      <c r="T183" s="13">
        <v>313</v>
      </c>
      <c r="U183" s="1"/>
      <c r="V183" s="1"/>
      <c r="W183" s="1"/>
      <c r="X183" s="1"/>
      <c r="Y183" s="1"/>
      <c r="Z183" s="1"/>
      <c r="AA183" s="1"/>
    </row>
    <row r="184" spans="1:27" ht="15.75" hidden="1" customHeight="1" x14ac:dyDescent="0.25">
      <c r="A184" s="13">
        <v>314</v>
      </c>
      <c r="B184" s="13">
        <v>8</v>
      </c>
      <c r="C184" s="13">
        <v>27.86</v>
      </c>
      <c r="D184" s="13">
        <v>222.85599999999999</v>
      </c>
      <c r="E184" s="11">
        <f t="shared" si="0"/>
        <v>1116</v>
      </c>
      <c r="F184" s="11">
        <f t="shared" si="1"/>
        <v>248707.296</v>
      </c>
      <c r="G184" s="11">
        <f t="shared" si="2"/>
        <v>1178</v>
      </c>
      <c r="H184" s="11">
        <f t="shared" si="3"/>
        <v>262524.36800000002</v>
      </c>
      <c r="I184" s="12">
        <v>1240</v>
      </c>
      <c r="J184" s="11">
        <f t="shared" si="4"/>
        <v>276341.44</v>
      </c>
      <c r="K184" s="11">
        <f t="shared" si="5"/>
        <v>1426</v>
      </c>
      <c r="L184" s="11">
        <f t="shared" si="6"/>
        <v>317792.65600000002</v>
      </c>
      <c r="M184" s="11">
        <f t="shared" si="7"/>
        <v>1639.8999999999999</v>
      </c>
      <c r="N184" s="11">
        <f t="shared" si="8"/>
        <v>365461.55439999996</v>
      </c>
      <c r="O184" s="11">
        <f t="shared" si="9"/>
        <v>1885.8849999999998</v>
      </c>
      <c r="P184" s="11">
        <f t="shared" si="10"/>
        <v>420280.78755999991</v>
      </c>
      <c r="Q184" s="11">
        <f t="shared" si="11"/>
        <v>2168.7677499999995</v>
      </c>
      <c r="R184" s="11">
        <f t="shared" si="12"/>
        <v>483322.9056939999</v>
      </c>
      <c r="S184" s="17" t="s">
        <v>16</v>
      </c>
      <c r="T184" s="13">
        <v>314</v>
      </c>
      <c r="U184" s="1"/>
      <c r="V184" s="1"/>
      <c r="W184" s="1"/>
      <c r="X184" s="1"/>
      <c r="Y184" s="1"/>
      <c r="Z184" s="1"/>
      <c r="AA184" s="1"/>
    </row>
    <row r="185" spans="1:27" ht="15.75" hidden="1" customHeight="1" x14ac:dyDescent="0.25">
      <c r="A185" s="13">
        <v>315</v>
      </c>
      <c r="B185" s="13">
        <v>8</v>
      </c>
      <c r="C185" s="13">
        <v>27.85</v>
      </c>
      <c r="D185" s="13">
        <v>222.708</v>
      </c>
      <c r="E185" s="11">
        <f t="shared" si="0"/>
        <v>1116</v>
      </c>
      <c r="F185" s="11">
        <f t="shared" si="1"/>
        <v>248542.128</v>
      </c>
      <c r="G185" s="11">
        <f t="shared" si="2"/>
        <v>1178</v>
      </c>
      <c r="H185" s="11">
        <f t="shared" si="3"/>
        <v>262350.02399999998</v>
      </c>
      <c r="I185" s="12">
        <v>1240</v>
      </c>
      <c r="J185" s="11">
        <f t="shared" si="4"/>
        <v>276157.92</v>
      </c>
      <c r="K185" s="11">
        <f t="shared" si="5"/>
        <v>1426</v>
      </c>
      <c r="L185" s="11">
        <f t="shared" si="6"/>
        <v>317581.60800000001</v>
      </c>
      <c r="M185" s="11">
        <f t="shared" si="7"/>
        <v>1639.8999999999999</v>
      </c>
      <c r="N185" s="11">
        <f t="shared" si="8"/>
        <v>365218.84919999994</v>
      </c>
      <c r="O185" s="11">
        <f t="shared" si="9"/>
        <v>1885.8849999999998</v>
      </c>
      <c r="P185" s="11">
        <f t="shared" si="10"/>
        <v>420001.67657999997</v>
      </c>
      <c r="Q185" s="11">
        <f t="shared" si="11"/>
        <v>2168.7677499999995</v>
      </c>
      <c r="R185" s="11">
        <f t="shared" si="12"/>
        <v>483001.92806699988</v>
      </c>
      <c r="S185" s="17" t="s">
        <v>16</v>
      </c>
      <c r="T185" s="13">
        <v>315</v>
      </c>
      <c r="U185" s="1"/>
      <c r="V185" s="1"/>
      <c r="W185" s="1"/>
      <c r="X185" s="1"/>
      <c r="Y185" s="1"/>
      <c r="Z185" s="1"/>
      <c r="AA185" s="1"/>
    </row>
    <row r="186" spans="1:27" ht="15.75" hidden="1" customHeight="1" x14ac:dyDescent="0.25">
      <c r="A186" s="13">
        <v>316</v>
      </c>
      <c r="B186" s="13">
        <v>8</v>
      </c>
      <c r="C186" s="13">
        <v>27.83</v>
      </c>
      <c r="D186" s="13">
        <v>222.58699999999999</v>
      </c>
      <c r="E186" s="11">
        <f t="shared" si="0"/>
        <v>1116</v>
      </c>
      <c r="F186" s="11">
        <f t="shared" si="1"/>
        <v>248407.09199999998</v>
      </c>
      <c r="G186" s="11">
        <f t="shared" si="2"/>
        <v>1178</v>
      </c>
      <c r="H186" s="11">
        <f t="shared" si="3"/>
        <v>262207.48599999998</v>
      </c>
      <c r="I186" s="12">
        <v>1240</v>
      </c>
      <c r="J186" s="11">
        <f t="shared" si="4"/>
        <v>276007.88</v>
      </c>
      <c r="K186" s="11">
        <f t="shared" si="5"/>
        <v>1426</v>
      </c>
      <c r="L186" s="11">
        <f t="shared" si="6"/>
        <v>317409.06199999998</v>
      </c>
      <c r="M186" s="11">
        <f t="shared" si="7"/>
        <v>1639.8999999999999</v>
      </c>
      <c r="N186" s="11">
        <f t="shared" si="8"/>
        <v>365020.42129999993</v>
      </c>
      <c r="O186" s="11">
        <f t="shared" si="9"/>
        <v>1885.8849999999998</v>
      </c>
      <c r="P186" s="11">
        <f t="shared" si="10"/>
        <v>419773.48449499992</v>
      </c>
      <c r="Q186" s="11">
        <f t="shared" si="11"/>
        <v>2168.7677499999995</v>
      </c>
      <c r="R186" s="11">
        <f t="shared" si="12"/>
        <v>482739.50716924988</v>
      </c>
      <c r="S186" s="17" t="s">
        <v>16</v>
      </c>
      <c r="T186" s="13">
        <v>316</v>
      </c>
      <c r="U186" s="1"/>
      <c r="V186" s="1"/>
      <c r="W186" s="1"/>
      <c r="X186" s="1"/>
      <c r="Y186" s="1"/>
      <c r="Z186" s="1"/>
      <c r="AA186" s="1"/>
    </row>
    <row r="187" spans="1:27" ht="15.75" hidden="1" customHeight="1" x14ac:dyDescent="0.25">
      <c r="A187" s="13">
        <v>317</v>
      </c>
      <c r="B187" s="13">
        <v>9</v>
      </c>
      <c r="C187" s="13">
        <v>27.81</v>
      </c>
      <c r="D187" s="13">
        <v>250.23599999999999</v>
      </c>
      <c r="E187" s="11">
        <f t="shared" si="0"/>
        <v>1116</v>
      </c>
      <c r="F187" s="11">
        <f t="shared" si="1"/>
        <v>279263.37599999999</v>
      </c>
      <c r="G187" s="11">
        <f t="shared" si="2"/>
        <v>1178</v>
      </c>
      <c r="H187" s="11">
        <f t="shared" si="3"/>
        <v>294778.00799999997</v>
      </c>
      <c r="I187" s="12">
        <v>1240</v>
      </c>
      <c r="J187" s="11">
        <f t="shared" si="4"/>
        <v>310292.64</v>
      </c>
      <c r="K187" s="11">
        <f t="shared" si="5"/>
        <v>1426</v>
      </c>
      <c r="L187" s="11">
        <f t="shared" si="6"/>
        <v>356836.53599999996</v>
      </c>
      <c r="M187" s="11">
        <f t="shared" si="7"/>
        <v>1639.8999999999999</v>
      </c>
      <c r="N187" s="11">
        <f t="shared" si="8"/>
        <v>410362.01639999996</v>
      </c>
      <c r="O187" s="11">
        <f t="shared" si="9"/>
        <v>1885.8849999999998</v>
      </c>
      <c r="P187" s="11">
        <f t="shared" si="10"/>
        <v>471916.31885999994</v>
      </c>
      <c r="Q187" s="11">
        <f t="shared" si="11"/>
        <v>2168.7677499999995</v>
      </c>
      <c r="R187" s="11">
        <f t="shared" si="12"/>
        <v>542703.76668899984</v>
      </c>
      <c r="S187" s="17" t="s">
        <v>16</v>
      </c>
      <c r="T187" s="13">
        <v>317</v>
      </c>
      <c r="U187" s="1"/>
      <c r="V187" s="1"/>
      <c r="W187" s="1"/>
      <c r="X187" s="1"/>
      <c r="Y187" s="1"/>
      <c r="Z187" s="1"/>
      <c r="AA187" s="1"/>
    </row>
    <row r="188" spans="1:27" ht="15.75" hidden="1" customHeight="1" x14ac:dyDescent="0.25">
      <c r="A188" s="13">
        <v>318</v>
      </c>
      <c r="B188" s="13">
        <v>9</v>
      </c>
      <c r="C188" s="13">
        <v>27.8</v>
      </c>
      <c r="D188" s="13">
        <v>250.07499999999999</v>
      </c>
      <c r="E188" s="11">
        <f t="shared" si="0"/>
        <v>1116</v>
      </c>
      <c r="F188" s="11">
        <f t="shared" si="1"/>
        <v>279083.7</v>
      </c>
      <c r="G188" s="11">
        <f t="shared" si="2"/>
        <v>1178</v>
      </c>
      <c r="H188" s="11">
        <f t="shared" si="3"/>
        <v>294588.34999999998</v>
      </c>
      <c r="I188" s="12">
        <v>1240</v>
      </c>
      <c r="J188" s="11">
        <f t="shared" si="4"/>
        <v>310093</v>
      </c>
      <c r="K188" s="11">
        <f t="shared" si="5"/>
        <v>1426</v>
      </c>
      <c r="L188" s="11">
        <f t="shared" si="6"/>
        <v>356606.95</v>
      </c>
      <c r="M188" s="11">
        <f t="shared" si="7"/>
        <v>1639.8999999999999</v>
      </c>
      <c r="N188" s="11">
        <f t="shared" si="8"/>
        <v>410097.99249999993</v>
      </c>
      <c r="O188" s="11">
        <f t="shared" si="9"/>
        <v>1885.8849999999998</v>
      </c>
      <c r="P188" s="11">
        <f t="shared" si="10"/>
        <v>471612.69137499994</v>
      </c>
      <c r="Q188" s="11">
        <f t="shared" si="11"/>
        <v>2168.7677499999995</v>
      </c>
      <c r="R188" s="11">
        <f t="shared" si="12"/>
        <v>542354.59508124983</v>
      </c>
      <c r="S188" s="14" t="s">
        <v>16</v>
      </c>
      <c r="T188" s="13">
        <v>318</v>
      </c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0">
        <v>319</v>
      </c>
      <c r="B189" s="10">
        <v>10</v>
      </c>
      <c r="C189" s="10">
        <v>27.78</v>
      </c>
      <c r="D189" s="10">
        <v>277.66000000000003</v>
      </c>
      <c r="E189" s="11">
        <f t="shared" si="0"/>
        <v>1161</v>
      </c>
      <c r="F189" s="11">
        <f t="shared" si="1"/>
        <v>322363.26</v>
      </c>
      <c r="G189" s="11">
        <f t="shared" si="2"/>
        <v>1225.5</v>
      </c>
      <c r="H189" s="11">
        <f t="shared" si="3"/>
        <v>340272.33</v>
      </c>
      <c r="I189" s="12">
        <v>1290</v>
      </c>
      <c r="J189" s="11">
        <f t="shared" si="4"/>
        <v>358181.4</v>
      </c>
      <c r="K189" s="11">
        <f t="shared" si="5"/>
        <v>1483.4999999999998</v>
      </c>
      <c r="L189" s="11">
        <f t="shared" si="6"/>
        <v>411908.61</v>
      </c>
      <c r="M189" s="11">
        <f t="shared" si="7"/>
        <v>1706.0249999999996</v>
      </c>
      <c r="N189" s="11">
        <f t="shared" si="8"/>
        <v>473694.90149999992</v>
      </c>
      <c r="O189" s="11">
        <f t="shared" si="9"/>
        <v>1961.9287499999994</v>
      </c>
      <c r="P189" s="11">
        <f t="shared" si="10"/>
        <v>544749.13672499987</v>
      </c>
      <c r="Q189" s="11">
        <f t="shared" si="11"/>
        <v>2256.2180624999992</v>
      </c>
      <c r="R189" s="11">
        <f t="shared" si="12"/>
        <v>626461.50723374984</v>
      </c>
      <c r="S189" s="13" t="s">
        <v>15</v>
      </c>
      <c r="T189" s="10">
        <v>319</v>
      </c>
      <c r="U189" s="1"/>
      <c r="V189" s="1"/>
      <c r="W189" s="1"/>
      <c r="X189" s="1"/>
      <c r="Y189" s="1"/>
      <c r="Z189" s="1"/>
      <c r="AA189" s="1"/>
    </row>
    <row r="190" spans="1:27" ht="15.75" hidden="1" customHeight="1" x14ac:dyDescent="0.25">
      <c r="A190" s="10">
        <v>320</v>
      </c>
      <c r="B190" s="10">
        <v>10</v>
      </c>
      <c r="C190" s="10">
        <v>27.76</v>
      </c>
      <c r="D190" s="10">
        <v>273.69499999999999</v>
      </c>
      <c r="E190" s="11">
        <f t="shared" si="0"/>
        <v>1161</v>
      </c>
      <c r="F190" s="11">
        <f t="shared" si="1"/>
        <v>317759.89500000002</v>
      </c>
      <c r="G190" s="11">
        <f t="shared" si="2"/>
        <v>1225.5</v>
      </c>
      <c r="H190" s="11">
        <f t="shared" si="3"/>
        <v>335413.22249999997</v>
      </c>
      <c r="I190" s="12">
        <v>1290</v>
      </c>
      <c r="J190" s="11">
        <f t="shared" si="4"/>
        <v>353066.55</v>
      </c>
      <c r="K190" s="11">
        <f t="shared" si="5"/>
        <v>1483.4999999999998</v>
      </c>
      <c r="L190" s="11">
        <f t="shared" si="6"/>
        <v>406026.53249999991</v>
      </c>
      <c r="M190" s="11">
        <f t="shared" si="7"/>
        <v>1706.0249999999996</v>
      </c>
      <c r="N190" s="11">
        <f t="shared" si="8"/>
        <v>466930.51237499987</v>
      </c>
      <c r="O190" s="11">
        <f t="shared" si="9"/>
        <v>1961.9287499999994</v>
      </c>
      <c r="P190" s="11">
        <f t="shared" si="10"/>
        <v>536970.08923124976</v>
      </c>
      <c r="Q190" s="11">
        <f t="shared" si="11"/>
        <v>2256.2180624999992</v>
      </c>
      <c r="R190" s="11">
        <f t="shared" si="12"/>
        <v>617515.60261593724</v>
      </c>
      <c r="S190" s="14" t="s">
        <v>16</v>
      </c>
      <c r="T190" s="10">
        <v>320</v>
      </c>
      <c r="U190" s="1" t="s">
        <v>26</v>
      </c>
      <c r="V190" s="1"/>
      <c r="W190" s="1"/>
      <c r="X190" s="1"/>
      <c r="Y190" s="1"/>
      <c r="Z190" s="1"/>
      <c r="AA190" s="1"/>
    </row>
    <row r="191" spans="1:27" ht="15.75" hidden="1" customHeight="1" x14ac:dyDescent="0.25">
      <c r="A191" s="13">
        <v>321</v>
      </c>
      <c r="B191" s="13">
        <v>9</v>
      </c>
      <c r="C191" s="13">
        <v>27.7</v>
      </c>
      <c r="D191" s="13">
        <v>240.24600000000001</v>
      </c>
      <c r="E191" s="11">
        <f t="shared" si="0"/>
        <v>1116</v>
      </c>
      <c r="F191" s="11">
        <f t="shared" si="1"/>
        <v>268114.53600000002</v>
      </c>
      <c r="G191" s="11">
        <f t="shared" si="2"/>
        <v>1178</v>
      </c>
      <c r="H191" s="11">
        <f t="shared" si="3"/>
        <v>283009.788</v>
      </c>
      <c r="I191" s="12">
        <v>1240</v>
      </c>
      <c r="J191" s="11">
        <f t="shared" si="4"/>
        <v>297905.04000000004</v>
      </c>
      <c r="K191" s="11">
        <f t="shared" si="5"/>
        <v>1426</v>
      </c>
      <c r="L191" s="11">
        <f t="shared" si="6"/>
        <v>342590.79600000003</v>
      </c>
      <c r="M191" s="11">
        <f t="shared" si="7"/>
        <v>1639.8999999999999</v>
      </c>
      <c r="N191" s="11">
        <f t="shared" si="8"/>
        <v>393979.4154</v>
      </c>
      <c r="O191" s="11">
        <f t="shared" si="9"/>
        <v>1885.8849999999998</v>
      </c>
      <c r="P191" s="11">
        <f t="shared" si="10"/>
        <v>453076.32770999998</v>
      </c>
      <c r="Q191" s="11">
        <f t="shared" si="11"/>
        <v>2168.7677499999995</v>
      </c>
      <c r="R191" s="11">
        <f t="shared" si="12"/>
        <v>521037.77686649992</v>
      </c>
      <c r="S191" s="14" t="s">
        <v>16</v>
      </c>
      <c r="T191" s="13">
        <v>321</v>
      </c>
      <c r="U191" s="1" t="s">
        <v>26</v>
      </c>
      <c r="V191" s="1"/>
      <c r="W191" s="1"/>
      <c r="X191" s="1"/>
      <c r="Y191" s="1"/>
      <c r="Z191" s="1"/>
      <c r="AA191" s="1"/>
    </row>
    <row r="192" spans="1:27" ht="15.75" hidden="1" customHeight="1" x14ac:dyDescent="0.25">
      <c r="A192" s="14">
        <v>322</v>
      </c>
      <c r="B192" s="14">
        <v>8</v>
      </c>
      <c r="C192" s="14">
        <v>27.68</v>
      </c>
      <c r="D192" s="14">
        <v>221.40899999999999</v>
      </c>
      <c r="E192" s="15">
        <f t="shared" si="0"/>
        <v>1116</v>
      </c>
      <c r="F192" s="15">
        <f t="shared" si="1"/>
        <v>247092.44399999999</v>
      </c>
      <c r="G192" s="15">
        <f t="shared" si="2"/>
        <v>1178</v>
      </c>
      <c r="H192" s="15">
        <f t="shared" si="3"/>
        <v>260819.802</v>
      </c>
      <c r="I192" s="16">
        <v>1240</v>
      </c>
      <c r="J192" s="15">
        <f t="shared" si="4"/>
        <v>274547.15999999997</v>
      </c>
      <c r="K192" s="15">
        <f t="shared" si="5"/>
        <v>1426</v>
      </c>
      <c r="L192" s="15">
        <f t="shared" si="6"/>
        <v>315729.234</v>
      </c>
      <c r="M192" s="15">
        <f t="shared" si="7"/>
        <v>1639.8999999999999</v>
      </c>
      <c r="N192" s="15">
        <f t="shared" si="8"/>
        <v>363088.61909999995</v>
      </c>
      <c r="O192" s="15">
        <f t="shared" si="9"/>
        <v>1885.8849999999998</v>
      </c>
      <c r="P192" s="15">
        <f t="shared" si="10"/>
        <v>417551.91196499992</v>
      </c>
      <c r="Q192" s="15">
        <f t="shared" si="11"/>
        <v>2168.7677499999995</v>
      </c>
      <c r="R192" s="15">
        <f t="shared" si="12"/>
        <v>480184.69875974988</v>
      </c>
      <c r="S192" s="17" t="s">
        <v>16</v>
      </c>
      <c r="T192" s="14">
        <v>322</v>
      </c>
      <c r="U192" s="1" t="s">
        <v>19</v>
      </c>
      <c r="V192" s="1"/>
      <c r="W192" s="1"/>
      <c r="X192" s="1"/>
      <c r="Y192" s="1"/>
      <c r="Z192" s="1"/>
      <c r="AA192" s="1"/>
    </row>
    <row r="193" spans="1:27" ht="15.75" hidden="1" customHeight="1" x14ac:dyDescent="0.25">
      <c r="A193" s="14">
        <v>323</v>
      </c>
      <c r="B193" s="14">
        <v>9</v>
      </c>
      <c r="C193" s="14">
        <v>27.67</v>
      </c>
      <c r="D193" s="14">
        <v>248.92599999999999</v>
      </c>
      <c r="E193" s="15">
        <f t="shared" si="0"/>
        <v>1116</v>
      </c>
      <c r="F193" s="15">
        <f t="shared" si="1"/>
        <v>277801.41599999997</v>
      </c>
      <c r="G193" s="15">
        <f t="shared" si="2"/>
        <v>1178</v>
      </c>
      <c r="H193" s="15">
        <f t="shared" si="3"/>
        <v>293234.82799999998</v>
      </c>
      <c r="I193" s="16">
        <v>1240</v>
      </c>
      <c r="J193" s="15">
        <f t="shared" si="4"/>
        <v>308668.24</v>
      </c>
      <c r="K193" s="15">
        <f t="shared" si="5"/>
        <v>1426</v>
      </c>
      <c r="L193" s="15">
        <f t="shared" si="6"/>
        <v>354968.47599999997</v>
      </c>
      <c r="M193" s="15">
        <f t="shared" si="7"/>
        <v>1639.8999999999999</v>
      </c>
      <c r="N193" s="15">
        <f t="shared" si="8"/>
        <v>408213.74739999993</v>
      </c>
      <c r="O193" s="15">
        <f t="shared" si="9"/>
        <v>1885.8849999999998</v>
      </c>
      <c r="P193" s="15">
        <f t="shared" si="10"/>
        <v>469445.80950999993</v>
      </c>
      <c r="Q193" s="15">
        <f t="shared" si="11"/>
        <v>2168.7677499999995</v>
      </c>
      <c r="R193" s="15">
        <f t="shared" si="12"/>
        <v>539862.68093649985</v>
      </c>
      <c r="S193" s="17" t="s">
        <v>16</v>
      </c>
      <c r="T193" s="14">
        <v>323</v>
      </c>
      <c r="U193" s="1" t="s">
        <v>18</v>
      </c>
      <c r="V193" s="1"/>
      <c r="W193" s="1"/>
      <c r="X193" s="1"/>
      <c r="Y193" s="1"/>
      <c r="Z193" s="1"/>
      <c r="AA193" s="1"/>
    </row>
    <row r="194" spans="1:27" ht="15.75" customHeight="1" x14ac:dyDescent="0.25">
      <c r="A194" s="10">
        <v>324</v>
      </c>
      <c r="B194" s="10">
        <v>10</v>
      </c>
      <c r="C194" s="10">
        <v>27.65</v>
      </c>
      <c r="D194" s="10">
        <v>273.03100000000001</v>
      </c>
      <c r="E194" s="11">
        <f t="shared" si="0"/>
        <v>1161</v>
      </c>
      <c r="F194" s="11">
        <f t="shared" si="1"/>
        <v>316988.99099999998</v>
      </c>
      <c r="G194" s="11">
        <f t="shared" si="2"/>
        <v>1225.5</v>
      </c>
      <c r="H194" s="11">
        <f t="shared" si="3"/>
        <v>334599.49050000001</v>
      </c>
      <c r="I194" s="12">
        <v>1290</v>
      </c>
      <c r="J194" s="11">
        <f t="shared" si="4"/>
        <v>352209.99</v>
      </c>
      <c r="K194" s="11">
        <f t="shared" si="5"/>
        <v>1483.4999999999998</v>
      </c>
      <c r="L194" s="11">
        <f t="shared" si="6"/>
        <v>405041.48849999992</v>
      </c>
      <c r="M194" s="11">
        <f t="shared" si="7"/>
        <v>1706.0249999999996</v>
      </c>
      <c r="N194" s="11">
        <f t="shared" si="8"/>
        <v>465797.71177499992</v>
      </c>
      <c r="O194" s="11">
        <f t="shared" si="9"/>
        <v>1961.9287499999994</v>
      </c>
      <c r="P194" s="11">
        <f t="shared" si="10"/>
        <v>535667.36854124989</v>
      </c>
      <c r="Q194" s="11">
        <f t="shared" si="11"/>
        <v>2256.2180624999992</v>
      </c>
      <c r="R194" s="11">
        <f t="shared" si="12"/>
        <v>616017.47382243734</v>
      </c>
      <c r="S194" s="13" t="s">
        <v>15</v>
      </c>
      <c r="T194" s="10">
        <v>324</v>
      </c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2"/>
      <c r="E195" s="1"/>
      <c r="F195" s="1"/>
      <c r="G195" s="1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2"/>
      <c r="E196" s="1"/>
      <c r="F196" s="1"/>
      <c r="G196" s="1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2"/>
      <c r="E197" s="1"/>
      <c r="F197" s="1"/>
      <c r="G197" s="1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2"/>
      <c r="E198" s="1"/>
      <c r="F198" s="1"/>
      <c r="G198" s="1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2"/>
      <c r="E199" s="1"/>
      <c r="F199" s="1"/>
      <c r="G199" s="1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2"/>
      <c r="E200" s="1"/>
      <c r="F200" s="1"/>
      <c r="G200" s="1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2"/>
      <c r="E201" s="1"/>
      <c r="F201" s="1"/>
      <c r="G201" s="1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2"/>
      <c r="E202" s="1"/>
      <c r="F202" s="1"/>
      <c r="G202" s="1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2"/>
      <c r="E203" s="1"/>
      <c r="F203" s="1"/>
      <c r="G203" s="1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2"/>
      <c r="E204" s="1"/>
      <c r="F204" s="1"/>
      <c r="G204" s="1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2"/>
      <c r="E205" s="1"/>
      <c r="F205" s="1"/>
      <c r="G205" s="1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2"/>
      <c r="E206" s="1"/>
      <c r="F206" s="1"/>
      <c r="G206" s="1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2"/>
      <c r="E207" s="1"/>
      <c r="F207" s="1"/>
      <c r="G207" s="1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2"/>
      <c r="E208" s="1"/>
      <c r="F208" s="1"/>
      <c r="G208" s="1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2"/>
      <c r="E209" s="1"/>
      <c r="F209" s="1"/>
      <c r="G209" s="1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2"/>
      <c r="E210" s="1"/>
      <c r="F210" s="1"/>
      <c r="G210" s="1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2"/>
      <c r="E211" s="1"/>
      <c r="F211" s="1"/>
      <c r="G211" s="1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2"/>
      <c r="E212" s="1"/>
      <c r="F212" s="1"/>
      <c r="G212" s="1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2"/>
      <c r="E213" s="1"/>
      <c r="F213" s="1"/>
      <c r="G213" s="1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2"/>
      <c r="E214" s="1"/>
      <c r="F214" s="1"/>
      <c r="G214" s="1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2"/>
      <c r="E215" s="1"/>
      <c r="F215" s="1"/>
      <c r="G215" s="1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2"/>
      <c r="E216" s="1"/>
      <c r="F216" s="1"/>
      <c r="G216" s="1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2"/>
      <c r="E217" s="1"/>
      <c r="F217" s="1"/>
      <c r="G217" s="1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2"/>
      <c r="E218" s="1"/>
      <c r="F218" s="1"/>
      <c r="G218" s="1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2"/>
      <c r="E219" s="1"/>
      <c r="F219" s="1"/>
      <c r="G219" s="1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2"/>
      <c r="E220" s="1"/>
      <c r="F220" s="1"/>
      <c r="G220" s="1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2"/>
      <c r="E221" s="1"/>
      <c r="F221" s="1"/>
      <c r="G221" s="1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2"/>
      <c r="E222" s="1"/>
      <c r="F222" s="1"/>
      <c r="G222" s="1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2"/>
      <c r="E223" s="1"/>
      <c r="F223" s="1"/>
      <c r="G223" s="1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2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2"/>
      <c r="E225" s="1"/>
      <c r="F225" s="1"/>
      <c r="G225" s="1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2"/>
      <c r="E226" s="1"/>
      <c r="F226" s="1"/>
      <c r="G226" s="1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2"/>
      <c r="E227" s="1"/>
      <c r="F227" s="1"/>
      <c r="G227" s="1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2"/>
      <c r="E228" s="1"/>
      <c r="F228" s="1"/>
      <c r="G228" s="1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2"/>
      <c r="E229" s="1"/>
      <c r="F229" s="1"/>
      <c r="G229" s="1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2"/>
      <c r="E230" s="1"/>
      <c r="F230" s="1"/>
      <c r="G230" s="1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2"/>
      <c r="E231" s="1"/>
      <c r="F231" s="1"/>
      <c r="G231" s="1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2"/>
      <c r="E232" s="1"/>
      <c r="F232" s="1"/>
      <c r="G232" s="1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2"/>
      <c r="E233" s="1"/>
      <c r="F233" s="1"/>
      <c r="G233" s="1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2"/>
      <c r="E234" s="1"/>
      <c r="F234" s="1"/>
      <c r="G234" s="1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2"/>
      <c r="E235" s="1"/>
      <c r="F235" s="1"/>
      <c r="G235" s="1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2"/>
      <c r="E236" s="1"/>
      <c r="F236" s="1"/>
      <c r="G236" s="1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2"/>
      <c r="E237" s="1"/>
      <c r="F237" s="1"/>
      <c r="G237" s="1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2"/>
      <c r="E238" s="1"/>
      <c r="F238" s="1"/>
      <c r="G238" s="1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2"/>
      <c r="E239" s="1"/>
      <c r="F239" s="1"/>
      <c r="G239" s="1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2"/>
      <c r="E240" s="1"/>
      <c r="F240" s="1"/>
      <c r="G240" s="1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2"/>
      <c r="E241" s="1"/>
      <c r="F241" s="1"/>
      <c r="G241" s="1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2"/>
      <c r="E242" s="1"/>
      <c r="F242" s="1"/>
      <c r="G242" s="1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2"/>
      <c r="E243" s="1"/>
      <c r="F243" s="1"/>
      <c r="G243" s="1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2"/>
      <c r="E244" s="1"/>
      <c r="F244" s="1"/>
      <c r="G244" s="1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2"/>
      <c r="E245" s="1"/>
      <c r="F245" s="1"/>
      <c r="G245" s="1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2"/>
      <c r="E246" s="1"/>
      <c r="F246" s="1"/>
      <c r="G246" s="1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2"/>
      <c r="E247" s="1"/>
      <c r="F247" s="1"/>
      <c r="G247" s="1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2"/>
      <c r="E248" s="1"/>
      <c r="F248" s="1"/>
      <c r="G248" s="1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2"/>
      <c r="E249" s="1"/>
      <c r="F249" s="1"/>
      <c r="G249" s="1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2"/>
      <c r="E250" s="1"/>
      <c r="F250" s="1"/>
      <c r="G250" s="1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2"/>
      <c r="E251" s="1"/>
      <c r="F251" s="1"/>
      <c r="G251" s="1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2"/>
      <c r="E252" s="1"/>
      <c r="F252" s="1"/>
      <c r="G252" s="1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2"/>
      <c r="E253" s="1"/>
      <c r="F253" s="1"/>
      <c r="G253" s="1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2"/>
      <c r="E254" s="1"/>
      <c r="F254" s="1"/>
      <c r="G254" s="1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2"/>
      <c r="E255" s="1"/>
      <c r="F255" s="1"/>
      <c r="G255" s="1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2"/>
      <c r="E256" s="1"/>
      <c r="F256" s="1"/>
      <c r="G256" s="1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2"/>
      <c r="E257" s="1"/>
      <c r="F257" s="1"/>
      <c r="G257" s="1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2"/>
      <c r="E258" s="1"/>
      <c r="F258" s="1"/>
      <c r="G258" s="1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2"/>
      <c r="E259" s="1"/>
      <c r="F259" s="1"/>
      <c r="G259" s="1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2"/>
      <c r="E260" s="1"/>
      <c r="F260" s="1"/>
      <c r="G260" s="1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2"/>
      <c r="E261" s="1"/>
      <c r="F261" s="1"/>
      <c r="G261" s="1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2"/>
      <c r="E262" s="1"/>
      <c r="F262" s="1"/>
      <c r="G262" s="1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2"/>
      <c r="E263" s="1"/>
      <c r="F263" s="1"/>
      <c r="G263" s="1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2"/>
      <c r="E264" s="1"/>
      <c r="F264" s="1"/>
      <c r="G264" s="1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2"/>
      <c r="E265" s="1"/>
      <c r="F265" s="1"/>
      <c r="G265" s="1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2"/>
      <c r="E266" s="1"/>
      <c r="F266" s="1"/>
      <c r="G266" s="1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2"/>
      <c r="E267" s="1"/>
      <c r="F267" s="1"/>
      <c r="G267" s="1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2"/>
      <c r="E268" s="1"/>
      <c r="F268" s="1"/>
      <c r="G268" s="1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2"/>
      <c r="E269" s="1"/>
      <c r="F269" s="1"/>
      <c r="G269" s="1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2"/>
      <c r="E270" s="1"/>
      <c r="F270" s="1"/>
      <c r="G270" s="1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2"/>
      <c r="E271" s="1"/>
      <c r="F271" s="1"/>
      <c r="G271" s="1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2"/>
      <c r="E272" s="1"/>
      <c r="F272" s="1"/>
      <c r="G272" s="1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2"/>
      <c r="E273" s="1"/>
      <c r="F273" s="1"/>
      <c r="G273" s="1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2"/>
      <c r="E274" s="1"/>
      <c r="F274" s="1"/>
      <c r="G274" s="1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2"/>
      <c r="E275" s="1"/>
      <c r="F275" s="1"/>
      <c r="G275" s="1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2"/>
      <c r="E276" s="1"/>
      <c r="F276" s="1"/>
      <c r="G276" s="1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2"/>
      <c r="E277" s="1"/>
      <c r="F277" s="1"/>
      <c r="G277" s="1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2"/>
      <c r="E278" s="1"/>
      <c r="F278" s="1"/>
      <c r="G278" s="1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2"/>
      <c r="E279" s="1"/>
      <c r="F279" s="1"/>
      <c r="G279" s="1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2"/>
      <c r="E280" s="1"/>
      <c r="F280" s="1"/>
      <c r="G280" s="1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2"/>
      <c r="E281" s="1"/>
      <c r="F281" s="1"/>
      <c r="G281" s="1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2"/>
      <c r="E282" s="1"/>
      <c r="F282" s="1"/>
      <c r="G282" s="1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2"/>
      <c r="E283" s="1"/>
      <c r="F283" s="1"/>
      <c r="G283" s="1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2"/>
      <c r="E284" s="1"/>
      <c r="F284" s="1"/>
      <c r="G284" s="1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2"/>
      <c r="E285" s="1"/>
      <c r="F285" s="1"/>
      <c r="G285" s="1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2"/>
      <c r="E286" s="1"/>
      <c r="F286" s="1"/>
      <c r="G286" s="1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2"/>
      <c r="E287" s="1"/>
      <c r="F287" s="1"/>
      <c r="G287" s="1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2"/>
      <c r="E288" s="1"/>
      <c r="F288" s="1"/>
      <c r="G288" s="1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2"/>
      <c r="E289" s="1"/>
      <c r="F289" s="1"/>
      <c r="G289" s="1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2"/>
      <c r="E290" s="1"/>
      <c r="F290" s="1"/>
      <c r="G290" s="1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2"/>
      <c r="E291" s="1"/>
      <c r="F291" s="1"/>
      <c r="G291" s="1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2"/>
      <c r="E292" s="1"/>
      <c r="F292" s="1"/>
      <c r="G292" s="1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2"/>
      <c r="E293" s="1"/>
      <c r="F293" s="1"/>
      <c r="G293" s="1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2"/>
      <c r="E294" s="1"/>
      <c r="F294" s="1"/>
      <c r="G294" s="1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2"/>
      <c r="E295" s="1"/>
      <c r="F295" s="1"/>
      <c r="G295" s="1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2"/>
      <c r="E296" s="1"/>
      <c r="F296" s="1"/>
      <c r="G296" s="1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2"/>
      <c r="E297" s="1"/>
      <c r="F297" s="1"/>
      <c r="G297" s="1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2"/>
      <c r="E298" s="1"/>
      <c r="F298" s="1"/>
      <c r="G298" s="1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2"/>
      <c r="E299" s="1"/>
      <c r="F299" s="1"/>
      <c r="G299" s="1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2"/>
      <c r="E300" s="1"/>
      <c r="F300" s="1"/>
      <c r="G300" s="1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2"/>
      <c r="E301" s="1"/>
      <c r="F301" s="1"/>
      <c r="G301" s="1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2"/>
      <c r="E302" s="1"/>
      <c r="F302" s="1"/>
      <c r="G302" s="1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2"/>
      <c r="E303" s="1"/>
      <c r="F303" s="1"/>
      <c r="G303" s="1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2"/>
      <c r="E304" s="1"/>
      <c r="F304" s="1"/>
      <c r="G304" s="1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2"/>
      <c r="E305" s="1"/>
      <c r="F305" s="1"/>
      <c r="G305" s="1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2"/>
      <c r="E306" s="1"/>
      <c r="F306" s="1"/>
      <c r="G306" s="1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2"/>
      <c r="E307" s="1"/>
      <c r="F307" s="1"/>
      <c r="G307" s="1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2"/>
      <c r="E308" s="1"/>
      <c r="F308" s="1"/>
      <c r="G308" s="1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2"/>
      <c r="E309" s="1"/>
      <c r="F309" s="1"/>
      <c r="G309" s="1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2"/>
      <c r="E310" s="1"/>
      <c r="F310" s="1"/>
      <c r="G310" s="1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2"/>
      <c r="E311" s="1"/>
      <c r="F311" s="1"/>
      <c r="G311" s="1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2"/>
      <c r="E312" s="1"/>
      <c r="F312" s="1"/>
      <c r="G312" s="1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2"/>
      <c r="E313" s="1"/>
      <c r="F313" s="1"/>
      <c r="G313" s="1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2"/>
      <c r="E314" s="1"/>
      <c r="F314" s="1"/>
      <c r="G314" s="1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2"/>
      <c r="E315" s="1"/>
      <c r="F315" s="1"/>
      <c r="G315" s="1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2"/>
      <c r="E316" s="1"/>
      <c r="F316" s="1"/>
      <c r="G316" s="1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2"/>
      <c r="E317" s="1"/>
      <c r="F317" s="1"/>
      <c r="G317" s="1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2"/>
      <c r="E318" s="1"/>
      <c r="F318" s="1"/>
      <c r="G318" s="1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2"/>
      <c r="E319" s="1"/>
      <c r="F319" s="1"/>
      <c r="G319" s="1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2"/>
      <c r="E320" s="1"/>
      <c r="F320" s="1"/>
      <c r="G320" s="1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2"/>
      <c r="E321" s="1"/>
      <c r="F321" s="1"/>
      <c r="G321" s="1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2"/>
      <c r="E322" s="1"/>
      <c r="F322" s="1"/>
      <c r="G322" s="1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2"/>
      <c r="E323" s="1"/>
      <c r="F323" s="1"/>
      <c r="G323" s="1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2"/>
      <c r="E324" s="1"/>
      <c r="F324" s="1"/>
      <c r="G324" s="1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2"/>
      <c r="E325" s="1"/>
      <c r="F325" s="1"/>
      <c r="G325" s="1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2"/>
      <c r="E326" s="1"/>
      <c r="F326" s="1"/>
      <c r="G326" s="1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2"/>
      <c r="E327" s="1"/>
      <c r="F327" s="1"/>
      <c r="G327" s="1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2"/>
      <c r="E328" s="1"/>
      <c r="F328" s="1"/>
      <c r="G328" s="1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2"/>
      <c r="E329" s="1"/>
      <c r="F329" s="1"/>
      <c r="G329" s="1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2"/>
      <c r="E330" s="1"/>
      <c r="F330" s="1"/>
      <c r="G330" s="1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2"/>
      <c r="E331" s="1"/>
      <c r="F331" s="1"/>
      <c r="G331" s="1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2"/>
      <c r="E332" s="1"/>
      <c r="F332" s="1"/>
      <c r="G332" s="1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2"/>
      <c r="E333" s="1"/>
      <c r="F333" s="1"/>
      <c r="G333" s="1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2"/>
      <c r="E334" s="1"/>
      <c r="F334" s="1"/>
      <c r="G334" s="1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2"/>
      <c r="E335" s="1"/>
      <c r="F335" s="1"/>
      <c r="G335" s="1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2"/>
      <c r="E336" s="1"/>
      <c r="F336" s="1"/>
      <c r="G336" s="1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2"/>
      <c r="E337" s="1"/>
      <c r="F337" s="1"/>
      <c r="G337" s="1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2"/>
      <c r="E338" s="1"/>
      <c r="F338" s="1"/>
      <c r="G338" s="1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2"/>
      <c r="E339" s="1"/>
      <c r="F339" s="1"/>
      <c r="G339" s="1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2"/>
      <c r="E340" s="1"/>
      <c r="F340" s="1"/>
      <c r="G340" s="1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2"/>
      <c r="E341" s="1"/>
      <c r="F341" s="1"/>
      <c r="G341" s="1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2"/>
      <c r="E342" s="1"/>
      <c r="F342" s="1"/>
      <c r="G342" s="1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2"/>
      <c r="E343" s="1"/>
      <c r="F343" s="1"/>
      <c r="G343" s="1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2"/>
      <c r="E344" s="1"/>
      <c r="F344" s="1"/>
      <c r="G344" s="1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2"/>
      <c r="E345" s="1"/>
      <c r="F345" s="1"/>
      <c r="G345" s="1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2"/>
      <c r="E346" s="1"/>
      <c r="F346" s="1"/>
      <c r="G346" s="1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2"/>
      <c r="E347" s="1"/>
      <c r="F347" s="1"/>
      <c r="G347" s="1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2"/>
      <c r="E348" s="1"/>
      <c r="F348" s="1"/>
      <c r="G348" s="1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2"/>
      <c r="E349" s="1"/>
      <c r="F349" s="1"/>
      <c r="G349" s="1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2"/>
      <c r="E350" s="1"/>
      <c r="F350" s="1"/>
      <c r="G350" s="1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2"/>
      <c r="E351" s="1"/>
      <c r="F351" s="1"/>
      <c r="G351" s="1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2"/>
      <c r="E352" s="1"/>
      <c r="F352" s="1"/>
      <c r="G352" s="1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2"/>
      <c r="E353" s="1"/>
      <c r="F353" s="1"/>
      <c r="G353" s="1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2"/>
      <c r="E354" s="1"/>
      <c r="F354" s="1"/>
      <c r="G354" s="1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2"/>
      <c r="E355" s="1"/>
      <c r="F355" s="1"/>
      <c r="G355" s="1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2"/>
      <c r="E356" s="1"/>
      <c r="F356" s="1"/>
      <c r="G356" s="1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2"/>
      <c r="E357" s="1"/>
      <c r="F357" s="1"/>
      <c r="G357" s="1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2"/>
      <c r="E358" s="1"/>
      <c r="F358" s="1"/>
      <c r="G358" s="1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2"/>
      <c r="E359" s="1"/>
      <c r="F359" s="1"/>
      <c r="G359" s="1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2"/>
      <c r="E360" s="1"/>
      <c r="F360" s="1"/>
      <c r="G360" s="1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2"/>
      <c r="E361" s="1"/>
      <c r="F361" s="1"/>
      <c r="G361" s="1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2"/>
      <c r="E362" s="1"/>
      <c r="F362" s="1"/>
      <c r="G362" s="1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2"/>
      <c r="E363" s="1"/>
      <c r="F363" s="1"/>
      <c r="G363" s="1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2"/>
      <c r="E364" s="1"/>
      <c r="F364" s="1"/>
      <c r="G364" s="1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2"/>
      <c r="E365" s="1"/>
      <c r="F365" s="1"/>
      <c r="G365" s="1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2"/>
      <c r="E366" s="1"/>
      <c r="F366" s="1"/>
      <c r="G366" s="1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2"/>
      <c r="E367" s="1"/>
      <c r="F367" s="1"/>
      <c r="G367" s="1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2"/>
      <c r="E368" s="1"/>
      <c r="F368" s="1"/>
      <c r="G368" s="1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2"/>
      <c r="E369" s="1"/>
      <c r="F369" s="1"/>
      <c r="G369" s="1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2"/>
      <c r="E370" s="1"/>
      <c r="F370" s="1"/>
      <c r="G370" s="1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2"/>
      <c r="E371" s="1"/>
      <c r="F371" s="1"/>
      <c r="G371" s="1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2"/>
      <c r="E372" s="1"/>
      <c r="F372" s="1"/>
      <c r="G372" s="1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2"/>
      <c r="E373" s="1"/>
      <c r="F373" s="1"/>
      <c r="G373" s="1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2"/>
      <c r="E374" s="1"/>
      <c r="F374" s="1"/>
      <c r="G374" s="1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2"/>
      <c r="E375" s="1"/>
      <c r="F375" s="1"/>
      <c r="G375" s="1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2"/>
      <c r="E376" s="1"/>
      <c r="F376" s="1"/>
      <c r="G376" s="1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2"/>
      <c r="E377" s="1"/>
      <c r="F377" s="1"/>
      <c r="G377" s="1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2"/>
      <c r="E378" s="1"/>
      <c r="F378" s="1"/>
      <c r="G378" s="1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2"/>
      <c r="E379" s="1"/>
      <c r="F379" s="1"/>
      <c r="G379" s="1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2"/>
      <c r="E380" s="1"/>
      <c r="F380" s="1"/>
      <c r="G380" s="1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2"/>
      <c r="E381" s="1"/>
      <c r="F381" s="1"/>
      <c r="G381" s="1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2"/>
      <c r="E382" s="1"/>
      <c r="F382" s="1"/>
      <c r="G382" s="1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2"/>
      <c r="E383" s="1"/>
      <c r="F383" s="1"/>
      <c r="G383" s="1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2"/>
      <c r="E384" s="1"/>
      <c r="F384" s="1"/>
      <c r="G384" s="1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2"/>
      <c r="E385" s="1"/>
      <c r="F385" s="1"/>
      <c r="G385" s="1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2"/>
      <c r="E386" s="1"/>
      <c r="F386" s="1"/>
      <c r="G386" s="1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2"/>
      <c r="E387" s="1"/>
      <c r="F387" s="1"/>
      <c r="G387" s="1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2"/>
      <c r="E388" s="1"/>
      <c r="F388" s="1"/>
      <c r="G388" s="1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2"/>
      <c r="E389" s="1"/>
      <c r="F389" s="1"/>
      <c r="G389" s="1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2"/>
      <c r="E390" s="1"/>
      <c r="F390" s="1"/>
      <c r="G390" s="1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2"/>
      <c r="E391" s="1"/>
      <c r="F391" s="1"/>
      <c r="G391" s="1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2"/>
      <c r="E392" s="1"/>
      <c r="F392" s="1"/>
      <c r="G392" s="1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2"/>
      <c r="E393" s="1"/>
      <c r="F393" s="1"/>
      <c r="G393" s="1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2"/>
      <c r="E394" s="1"/>
      <c r="F394" s="1"/>
      <c r="G394" s="1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2"/>
      <c r="E395" s="1"/>
      <c r="F395" s="1"/>
      <c r="G395" s="1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2"/>
      <c r="E396" s="1"/>
      <c r="F396" s="1"/>
      <c r="G396" s="1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2"/>
      <c r="E397" s="1"/>
      <c r="F397" s="1"/>
      <c r="G397" s="1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2"/>
      <c r="E398" s="1"/>
      <c r="F398" s="1"/>
      <c r="G398" s="1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2"/>
      <c r="E399" s="1"/>
      <c r="F399" s="1"/>
      <c r="G399" s="1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2"/>
      <c r="E400" s="1"/>
      <c r="F400" s="1"/>
      <c r="G400" s="1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2"/>
      <c r="E401" s="1"/>
      <c r="F401" s="1"/>
      <c r="G401" s="1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2"/>
      <c r="E402" s="1"/>
      <c r="F402" s="1"/>
      <c r="G402" s="1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2"/>
      <c r="E403" s="1"/>
      <c r="F403" s="1"/>
      <c r="G403" s="1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2"/>
      <c r="E404" s="1"/>
      <c r="F404" s="1"/>
      <c r="G404" s="1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2"/>
      <c r="E405" s="1"/>
      <c r="F405" s="1"/>
      <c r="G405" s="1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2"/>
      <c r="E406" s="1"/>
      <c r="F406" s="1"/>
      <c r="G406" s="1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2"/>
      <c r="E407" s="1"/>
      <c r="F407" s="1"/>
      <c r="G407" s="1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2"/>
      <c r="E408" s="1"/>
      <c r="F408" s="1"/>
      <c r="G408" s="1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2"/>
      <c r="E409" s="1"/>
      <c r="F409" s="1"/>
      <c r="G409" s="1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2"/>
      <c r="E410" s="1"/>
      <c r="F410" s="1"/>
      <c r="G410" s="1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2"/>
      <c r="E411" s="1"/>
      <c r="F411" s="1"/>
      <c r="G411" s="1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2"/>
      <c r="E412" s="1"/>
      <c r="F412" s="1"/>
      <c r="G412" s="1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2"/>
      <c r="E413" s="1"/>
      <c r="F413" s="1"/>
      <c r="G413" s="1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2"/>
      <c r="E414" s="1"/>
      <c r="F414" s="1"/>
      <c r="G414" s="1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2"/>
      <c r="E415" s="1"/>
      <c r="F415" s="1"/>
      <c r="G415" s="1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2"/>
      <c r="E416" s="1"/>
      <c r="F416" s="1"/>
      <c r="G416" s="1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2"/>
      <c r="E417" s="1"/>
      <c r="F417" s="1"/>
      <c r="G417" s="1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2"/>
      <c r="E418" s="1"/>
      <c r="F418" s="1"/>
      <c r="G418" s="1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2"/>
      <c r="E419" s="1"/>
      <c r="F419" s="1"/>
      <c r="G419" s="1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2"/>
      <c r="E420" s="1"/>
      <c r="F420" s="1"/>
      <c r="G420" s="1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2"/>
      <c r="E421" s="1"/>
      <c r="F421" s="1"/>
      <c r="G421" s="1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2"/>
      <c r="E422" s="1"/>
      <c r="F422" s="1"/>
      <c r="G422" s="1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2"/>
      <c r="E423" s="1"/>
      <c r="F423" s="1"/>
      <c r="G423" s="1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2"/>
      <c r="E424" s="1"/>
      <c r="F424" s="1"/>
      <c r="G424" s="1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2"/>
      <c r="E425" s="1"/>
      <c r="F425" s="1"/>
      <c r="G425" s="1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2"/>
      <c r="E426" s="1"/>
      <c r="F426" s="1"/>
      <c r="G426" s="1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2"/>
      <c r="E427" s="1"/>
      <c r="F427" s="1"/>
      <c r="G427" s="1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2"/>
      <c r="E428" s="1"/>
      <c r="F428" s="1"/>
      <c r="G428" s="1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2"/>
      <c r="E429" s="1"/>
      <c r="F429" s="1"/>
      <c r="G429" s="1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2"/>
      <c r="E430" s="1"/>
      <c r="F430" s="1"/>
      <c r="G430" s="1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2"/>
      <c r="E431" s="1"/>
      <c r="F431" s="1"/>
      <c r="G431" s="1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2"/>
      <c r="E432" s="1"/>
      <c r="F432" s="1"/>
      <c r="G432" s="1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2"/>
      <c r="E433" s="1"/>
      <c r="F433" s="1"/>
      <c r="G433" s="1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2"/>
      <c r="E434" s="1"/>
      <c r="F434" s="1"/>
      <c r="G434" s="1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2"/>
      <c r="E435" s="1"/>
      <c r="F435" s="1"/>
      <c r="G435" s="1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2"/>
      <c r="E436" s="1"/>
      <c r="F436" s="1"/>
      <c r="G436" s="1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2"/>
      <c r="E437" s="1"/>
      <c r="F437" s="1"/>
      <c r="G437" s="1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2"/>
      <c r="E438" s="1"/>
      <c r="F438" s="1"/>
      <c r="G438" s="1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2"/>
      <c r="E439" s="1"/>
      <c r="F439" s="1"/>
      <c r="G439" s="1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2"/>
      <c r="E440" s="1"/>
      <c r="F440" s="1"/>
      <c r="G440" s="1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2"/>
      <c r="E441" s="1"/>
      <c r="F441" s="1"/>
      <c r="G441" s="1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2"/>
      <c r="E442" s="1"/>
      <c r="F442" s="1"/>
      <c r="G442" s="1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2"/>
      <c r="E443" s="1"/>
      <c r="F443" s="1"/>
      <c r="G443" s="1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2"/>
      <c r="E444" s="1"/>
      <c r="F444" s="1"/>
      <c r="G444" s="1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2"/>
      <c r="E445" s="1"/>
      <c r="F445" s="1"/>
      <c r="G445" s="1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2"/>
      <c r="E446" s="1"/>
      <c r="F446" s="1"/>
      <c r="G446" s="1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2"/>
      <c r="E447" s="1"/>
      <c r="F447" s="1"/>
      <c r="G447" s="1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2"/>
      <c r="E448" s="1"/>
      <c r="F448" s="1"/>
      <c r="G448" s="1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2"/>
      <c r="E449" s="1"/>
      <c r="F449" s="1"/>
      <c r="G449" s="1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2"/>
      <c r="E450" s="1"/>
      <c r="F450" s="1"/>
      <c r="G450" s="1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2"/>
      <c r="E451" s="1"/>
      <c r="F451" s="1"/>
      <c r="G451" s="1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2"/>
      <c r="E452" s="1"/>
      <c r="F452" s="1"/>
      <c r="G452" s="1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2"/>
      <c r="E453" s="1"/>
      <c r="F453" s="1"/>
      <c r="G453" s="1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2"/>
      <c r="E454" s="1"/>
      <c r="F454" s="1"/>
      <c r="G454" s="1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2"/>
      <c r="E455" s="1"/>
      <c r="F455" s="1"/>
      <c r="G455" s="1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2"/>
      <c r="E456" s="1"/>
      <c r="F456" s="1"/>
      <c r="G456" s="1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2"/>
      <c r="E457" s="1"/>
      <c r="F457" s="1"/>
      <c r="G457" s="1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2"/>
      <c r="E458" s="1"/>
      <c r="F458" s="1"/>
      <c r="G458" s="1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2"/>
      <c r="E459" s="1"/>
      <c r="F459" s="1"/>
      <c r="G459" s="1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2"/>
      <c r="E460" s="1"/>
      <c r="F460" s="1"/>
      <c r="G460" s="1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2"/>
      <c r="E461" s="1"/>
      <c r="F461" s="1"/>
      <c r="G461" s="1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2"/>
      <c r="E462" s="1"/>
      <c r="F462" s="1"/>
      <c r="G462" s="1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2"/>
      <c r="E463" s="1"/>
      <c r="F463" s="1"/>
      <c r="G463" s="1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2"/>
      <c r="E464" s="1"/>
      <c r="F464" s="1"/>
      <c r="G464" s="1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2"/>
      <c r="E465" s="1"/>
      <c r="F465" s="1"/>
      <c r="G465" s="1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2"/>
      <c r="E466" s="1"/>
      <c r="F466" s="1"/>
      <c r="G466" s="1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2"/>
      <c r="E467" s="1"/>
      <c r="F467" s="1"/>
      <c r="G467" s="1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2"/>
      <c r="E468" s="1"/>
      <c r="F468" s="1"/>
      <c r="G468" s="1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2"/>
      <c r="E469" s="1"/>
      <c r="F469" s="1"/>
      <c r="G469" s="1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2"/>
      <c r="E470" s="1"/>
      <c r="F470" s="1"/>
      <c r="G470" s="1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2"/>
      <c r="E471" s="1"/>
      <c r="F471" s="1"/>
      <c r="G471" s="1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2"/>
      <c r="E472" s="1"/>
      <c r="F472" s="1"/>
      <c r="G472" s="1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2"/>
      <c r="E473" s="1"/>
      <c r="F473" s="1"/>
      <c r="G473" s="1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2"/>
      <c r="E474" s="1"/>
      <c r="F474" s="1"/>
      <c r="G474" s="1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2"/>
      <c r="E475" s="1"/>
      <c r="F475" s="1"/>
      <c r="G475" s="1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2"/>
      <c r="E476" s="1"/>
      <c r="F476" s="1"/>
      <c r="G476" s="1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2"/>
      <c r="E477" s="1"/>
      <c r="F477" s="1"/>
      <c r="G477" s="1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2"/>
      <c r="E478" s="1"/>
      <c r="F478" s="1"/>
      <c r="G478" s="1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2"/>
      <c r="E479" s="1"/>
      <c r="F479" s="1"/>
      <c r="G479" s="1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2"/>
      <c r="E480" s="1"/>
      <c r="F480" s="1"/>
      <c r="G480" s="1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2"/>
      <c r="E481" s="1"/>
      <c r="F481" s="1"/>
      <c r="G481" s="1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2"/>
      <c r="E482" s="1"/>
      <c r="F482" s="1"/>
      <c r="G482" s="1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2"/>
      <c r="E483" s="1"/>
      <c r="F483" s="1"/>
      <c r="G483" s="1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2"/>
      <c r="E484" s="1"/>
      <c r="F484" s="1"/>
      <c r="G484" s="1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2"/>
      <c r="E485" s="1"/>
      <c r="F485" s="1"/>
      <c r="G485" s="1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2"/>
      <c r="E486" s="1"/>
      <c r="F486" s="1"/>
      <c r="G486" s="1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2"/>
      <c r="E487" s="1"/>
      <c r="F487" s="1"/>
      <c r="G487" s="1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2"/>
      <c r="E488" s="1"/>
      <c r="F488" s="1"/>
      <c r="G488" s="1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2"/>
      <c r="E489" s="1"/>
      <c r="F489" s="1"/>
      <c r="G489" s="1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2"/>
      <c r="E490" s="1"/>
      <c r="F490" s="1"/>
      <c r="G490" s="1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2"/>
      <c r="E491" s="1"/>
      <c r="F491" s="1"/>
      <c r="G491" s="1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2"/>
      <c r="E492" s="1"/>
      <c r="F492" s="1"/>
      <c r="G492" s="1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2"/>
      <c r="E493" s="1"/>
      <c r="F493" s="1"/>
      <c r="G493" s="1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2"/>
      <c r="E494" s="1"/>
      <c r="F494" s="1"/>
      <c r="G494" s="1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2"/>
      <c r="E495" s="1"/>
      <c r="F495" s="1"/>
      <c r="G495" s="1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2"/>
      <c r="E496" s="1"/>
      <c r="F496" s="1"/>
      <c r="G496" s="1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2"/>
      <c r="E497" s="1"/>
      <c r="F497" s="1"/>
      <c r="G497" s="1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2"/>
      <c r="E498" s="1"/>
      <c r="F498" s="1"/>
      <c r="G498" s="1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2"/>
      <c r="E499" s="1"/>
      <c r="F499" s="1"/>
      <c r="G499" s="1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2"/>
      <c r="E500" s="1"/>
      <c r="F500" s="1"/>
      <c r="G500" s="1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2"/>
      <c r="E501" s="1"/>
      <c r="F501" s="1"/>
      <c r="G501" s="1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2"/>
      <c r="E502" s="1"/>
      <c r="F502" s="1"/>
      <c r="G502" s="1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2"/>
      <c r="E503" s="1"/>
      <c r="F503" s="1"/>
      <c r="G503" s="1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2"/>
      <c r="E504" s="1"/>
      <c r="F504" s="1"/>
      <c r="G504" s="1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2"/>
      <c r="E505" s="1"/>
      <c r="F505" s="1"/>
      <c r="G505" s="1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2"/>
      <c r="E506" s="1"/>
      <c r="F506" s="1"/>
      <c r="G506" s="1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2"/>
      <c r="E507" s="1"/>
      <c r="F507" s="1"/>
      <c r="G507" s="1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2"/>
      <c r="E508" s="1"/>
      <c r="F508" s="1"/>
      <c r="G508" s="1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2"/>
      <c r="E509" s="1"/>
      <c r="F509" s="1"/>
      <c r="G509" s="1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2"/>
      <c r="E510" s="1"/>
      <c r="F510" s="1"/>
      <c r="G510" s="1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2"/>
      <c r="E511" s="1"/>
      <c r="F511" s="1"/>
      <c r="G511" s="1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2"/>
      <c r="E512" s="1"/>
      <c r="F512" s="1"/>
      <c r="G512" s="1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2"/>
      <c r="E513" s="1"/>
      <c r="F513" s="1"/>
      <c r="G513" s="1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2"/>
      <c r="E514" s="1"/>
      <c r="F514" s="1"/>
      <c r="G514" s="1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2"/>
      <c r="E515" s="1"/>
      <c r="F515" s="1"/>
      <c r="G515" s="1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2"/>
      <c r="E516" s="1"/>
      <c r="F516" s="1"/>
      <c r="G516" s="1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2"/>
      <c r="E517" s="1"/>
      <c r="F517" s="1"/>
      <c r="G517" s="1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2"/>
      <c r="E518" s="1"/>
      <c r="F518" s="1"/>
      <c r="G518" s="1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2"/>
      <c r="E519" s="1"/>
      <c r="F519" s="1"/>
      <c r="G519" s="1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2"/>
      <c r="E520" s="1"/>
      <c r="F520" s="1"/>
      <c r="G520" s="1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2"/>
      <c r="E521" s="1"/>
      <c r="F521" s="1"/>
      <c r="G521" s="1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2"/>
      <c r="E522" s="1"/>
      <c r="F522" s="1"/>
      <c r="G522" s="1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2"/>
      <c r="E523" s="1"/>
      <c r="F523" s="1"/>
      <c r="G523" s="1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2"/>
      <c r="E524" s="1"/>
      <c r="F524" s="1"/>
      <c r="G524" s="1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2"/>
      <c r="E525" s="1"/>
      <c r="F525" s="1"/>
      <c r="G525" s="1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2"/>
      <c r="E526" s="1"/>
      <c r="F526" s="1"/>
      <c r="G526" s="1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2"/>
      <c r="E527" s="1"/>
      <c r="F527" s="1"/>
      <c r="G527" s="1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2"/>
      <c r="E528" s="1"/>
      <c r="F528" s="1"/>
      <c r="G528" s="1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2"/>
      <c r="E529" s="1"/>
      <c r="F529" s="1"/>
      <c r="G529" s="1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2"/>
      <c r="E530" s="1"/>
      <c r="F530" s="1"/>
      <c r="G530" s="1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2"/>
      <c r="E531" s="1"/>
      <c r="F531" s="1"/>
      <c r="G531" s="1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2"/>
      <c r="E532" s="1"/>
      <c r="F532" s="1"/>
      <c r="G532" s="1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2"/>
      <c r="E533" s="1"/>
      <c r="F533" s="1"/>
      <c r="G533" s="1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2"/>
      <c r="E534" s="1"/>
      <c r="F534" s="1"/>
      <c r="G534" s="1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2"/>
      <c r="E535" s="1"/>
      <c r="F535" s="1"/>
      <c r="G535" s="1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2"/>
      <c r="E536" s="1"/>
      <c r="F536" s="1"/>
      <c r="G536" s="1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2"/>
      <c r="E537" s="1"/>
      <c r="F537" s="1"/>
      <c r="G537" s="1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2"/>
      <c r="E538" s="1"/>
      <c r="F538" s="1"/>
      <c r="G538" s="1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2"/>
      <c r="E539" s="1"/>
      <c r="F539" s="1"/>
      <c r="G539" s="1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2"/>
      <c r="E540" s="1"/>
      <c r="F540" s="1"/>
      <c r="G540" s="1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2"/>
      <c r="E541" s="1"/>
      <c r="F541" s="1"/>
      <c r="G541" s="1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2"/>
      <c r="E542" s="1"/>
      <c r="F542" s="1"/>
      <c r="G542" s="1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2"/>
      <c r="E543" s="1"/>
      <c r="F543" s="1"/>
      <c r="G543" s="1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2"/>
      <c r="E544" s="1"/>
      <c r="F544" s="1"/>
      <c r="G544" s="1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2"/>
      <c r="E545" s="1"/>
      <c r="F545" s="1"/>
      <c r="G545" s="1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2"/>
      <c r="E546" s="1"/>
      <c r="F546" s="1"/>
      <c r="G546" s="1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2"/>
      <c r="E547" s="1"/>
      <c r="F547" s="1"/>
      <c r="G547" s="1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2"/>
      <c r="E548" s="1"/>
      <c r="F548" s="1"/>
      <c r="G548" s="1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2"/>
      <c r="E549" s="1"/>
      <c r="F549" s="1"/>
      <c r="G549" s="1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2"/>
      <c r="E550" s="1"/>
      <c r="F550" s="1"/>
      <c r="G550" s="1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2"/>
      <c r="E551" s="1"/>
      <c r="F551" s="1"/>
      <c r="G551" s="1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2"/>
      <c r="E552" s="1"/>
      <c r="F552" s="1"/>
      <c r="G552" s="1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2"/>
      <c r="E553" s="1"/>
      <c r="F553" s="1"/>
      <c r="G553" s="1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2"/>
      <c r="E554" s="1"/>
      <c r="F554" s="1"/>
      <c r="G554" s="1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2"/>
      <c r="E555" s="1"/>
      <c r="F555" s="1"/>
      <c r="G555" s="1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2"/>
      <c r="E556" s="1"/>
      <c r="F556" s="1"/>
      <c r="G556" s="1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2"/>
      <c r="E557" s="1"/>
      <c r="F557" s="1"/>
      <c r="G557" s="1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2"/>
      <c r="E558" s="1"/>
      <c r="F558" s="1"/>
      <c r="G558" s="1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2"/>
      <c r="E559" s="1"/>
      <c r="F559" s="1"/>
      <c r="G559" s="1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2"/>
      <c r="E560" s="1"/>
      <c r="F560" s="1"/>
      <c r="G560" s="1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2"/>
      <c r="E561" s="1"/>
      <c r="F561" s="1"/>
      <c r="G561" s="1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2"/>
      <c r="E562" s="1"/>
      <c r="F562" s="1"/>
      <c r="G562" s="1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2"/>
      <c r="E563" s="1"/>
      <c r="F563" s="1"/>
      <c r="G563" s="1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2"/>
      <c r="E564" s="1"/>
      <c r="F564" s="1"/>
      <c r="G564" s="1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2"/>
      <c r="E565" s="1"/>
      <c r="F565" s="1"/>
      <c r="G565" s="1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2"/>
      <c r="E566" s="1"/>
      <c r="F566" s="1"/>
      <c r="G566" s="1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2"/>
      <c r="E567" s="1"/>
      <c r="F567" s="1"/>
      <c r="G567" s="1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2"/>
      <c r="E568" s="1"/>
      <c r="F568" s="1"/>
      <c r="G568" s="1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2"/>
      <c r="E569" s="1"/>
      <c r="F569" s="1"/>
      <c r="G569" s="1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2"/>
      <c r="E570" s="1"/>
      <c r="F570" s="1"/>
      <c r="G570" s="1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2"/>
      <c r="E571" s="1"/>
      <c r="F571" s="1"/>
      <c r="G571" s="1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2"/>
      <c r="E572" s="1"/>
      <c r="F572" s="1"/>
      <c r="G572" s="1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2"/>
      <c r="E573" s="1"/>
      <c r="F573" s="1"/>
      <c r="G573" s="1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2"/>
      <c r="E574" s="1"/>
      <c r="F574" s="1"/>
      <c r="G574" s="1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2"/>
      <c r="E575" s="1"/>
      <c r="F575" s="1"/>
      <c r="G575" s="1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2"/>
      <c r="E576" s="1"/>
      <c r="F576" s="1"/>
      <c r="G576" s="1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2"/>
      <c r="E577" s="1"/>
      <c r="F577" s="1"/>
      <c r="G577" s="1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2"/>
      <c r="E578" s="1"/>
      <c r="F578" s="1"/>
      <c r="G578" s="1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2"/>
      <c r="E579" s="1"/>
      <c r="F579" s="1"/>
      <c r="G579" s="1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2"/>
      <c r="E580" s="1"/>
      <c r="F580" s="1"/>
      <c r="G580" s="1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2"/>
      <c r="E581" s="1"/>
      <c r="F581" s="1"/>
      <c r="G581" s="1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2"/>
      <c r="E582" s="1"/>
      <c r="F582" s="1"/>
      <c r="G582" s="1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2"/>
      <c r="E583" s="1"/>
      <c r="F583" s="1"/>
      <c r="G583" s="1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2"/>
      <c r="E584" s="1"/>
      <c r="F584" s="1"/>
      <c r="G584" s="1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2"/>
      <c r="E585" s="1"/>
      <c r="F585" s="1"/>
      <c r="G585" s="1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2"/>
      <c r="E586" s="1"/>
      <c r="F586" s="1"/>
      <c r="G586" s="1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2"/>
      <c r="E587" s="1"/>
      <c r="F587" s="1"/>
      <c r="G587" s="1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2"/>
      <c r="E588" s="1"/>
      <c r="F588" s="1"/>
      <c r="G588" s="1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2"/>
      <c r="E589" s="1"/>
      <c r="F589" s="1"/>
      <c r="G589" s="1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2"/>
      <c r="E590" s="1"/>
      <c r="F590" s="1"/>
      <c r="G590" s="1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2"/>
      <c r="E591" s="1"/>
      <c r="F591" s="1"/>
      <c r="G591" s="1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2"/>
      <c r="E592" s="1"/>
      <c r="F592" s="1"/>
      <c r="G592" s="1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2"/>
      <c r="E593" s="1"/>
      <c r="F593" s="1"/>
      <c r="G593" s="1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2"/>
      <c r="E594" s="1"/>
      <c r="F594" s="1"/>
      <c r="G594" s="1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2"/>
      <c r="E595" s="1"/>
      <c r="F595" s="1"/>
      <c r="G595" s="1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2"/>
      <c r="E596" s="1"/>
      <c r="F596" s="1"/>
      <c r="G596" s="1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2"/>
      <c r="E597" s="1"/>
      <c r="F597" s="1"/>
      <c r="G597" s="1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2"/>
      <c r="E598" s="1"/>
      <c r="F598" s="1"/>
      <c r="G598" s="1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2"/>
      <c r="E599" s="1"/>
      <c r="F599" s="1"/>
      <c r="G599" s="1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2"/>
      <c r="E600" s="1"/>
      <c r="F600" s="1"/>
      <c r="G600" s="1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2"/>
      <c r="E601" s="1"/>
      <c r="F601" s="1"/>
      <c r="G601" s="1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2"/>
      <c r="E602" s="1"/>
      <c r="F602" s="1"/>
      <c r="G602" s="1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2"/>
      <c r="E603" s="1"/>
      <c r="F603" s="1"/>
      <c r="G603" s="1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2"/>
      <c r="E604" s="1"/>
      <c r="F604" s="1"/>
      <c r="G604" s="1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2"/>
      <c r="E605" s="1"/>
      <c r="F605" s="1"/>
      <c r="G605" s="1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2"/>
      <c r="E606" s="1"/>
      <c r="F606" s="1"/>
      <c r="G606" s="1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2"/>
      <c r="E607" s="1"/>
      <c r="F607" s="1"/>
      <c r="G607" s="1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2"/>
      <c r="E608" s="1"/>
      <c r="F608" s="1"/>
      <c r="G608" s="1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2"/>
      <c r="E609" s="1"/>
      <c r="F609" s="1"/>
      <c r="G609" s="1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2"/>
      <c r="E610" s="1"/>
      <c r="F610" s="1"/>
      <c r="G610" s="1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2"/>
      <c r="E611" s="1"/>
      <c r="F611" s="1"/>
      <c r="G611" s="1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2"/>
      <c r="E612" s="1"/>
      <c r="F612" s="1"/>
      <c r="G612" s="1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2"/>
      <c r="E613" s="1"/>
      <c r="F613" s="1"/>
      <c r="G613" s="1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2"/>
      <c r="E614" s="1"/>
      <c r="F614" s="1"/>
      <c r="G614" s="1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2"/>
      <c r="E615" s="1"/>
      <c r="F615" s="1"/>
      <c r="G615" s="1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2"/>
      <c r="E616" s="1"/>
      <c r="F616" s="1"/>
      <c r="G616" s="1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2"/>
      <c r="E617" s="1"/>
      <c r="F617" s="1"/>
      <c r="G617" s="1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2"/>
      <c r="E618" s="1"/>
      <c r="F618" s="1"/>
      <c r="G618" s="1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2"/>
      <c r="E619" s="1"/>
      <c r="F619" s="1"/>
      <c r="G619" s="1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2"/>
      <c r="E620" s="1"/>
      <c r="F620" s="1"/>
      <c r="G620" s="1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2"/>
      <c r="E621" s="1"/>
      <c r="F621" s="1"/>
      <c r="G621" s="1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2"/>
      <c r="E622" s="1"/>
      <c r="F622" s="1"/>
      <c r="G622" s="1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2"/>
      <c r="E623" s="1"/>
      <c r="F623" s="1"/>
      <c r="G623" s="1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2"/>
      <c r="E624" s="1"/>
      <c r="F624" s="1"/>
      <c r="G624" s="1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2"/>
      <c r="E625" s="1"/>
      <c r="F625" s="1"/>
      <c r="G625" s="1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2"/>
      <c r="E626" s="1"/>
      <c r="F626" s="1"/>
      <c r="G626" s="1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2"/>
      <c r="E627" s="1"/>
      <c r="F627" s="1"/>
      <c r="G627" s="1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2"/>
      <c r="E628" s="1"/>
      <c r="F628" s="1"/>
      <c r="G628" s="1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2"/>
      <c r="E629" s="1"/>
      <c r="F629" s="1"/>
      <c r="G629" s="1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2"/>
      <c r="E630" s="1"/>
      <c r="F630" s="1"/>
      <c r="G630" s="1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2"/>
      <c r="E631" s="1"/>
      <c r="F631" s="1"/>
      <c r="G631" s="1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2"/>
      <c r="E632" s="1"/>
      <c r="F632" s="1"/>
      <c r="G632" s="1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2"/>
      <c r="E633" s="1"/>
      <c r="F633" s="1"/>
      <c r="G633" s="1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2"/>
      <c r="E634" s="1"/>
      <c r="F634" s="1"/>
      <c r="G634" s="1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2"/>
      <c r="E635" s="1"/>
      <c r="F635" s="1"/>
      <c r="G635" s="1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2"/>
      <c r="E636" s="1"/>
      <c r="F636" s="1"/>
      <c r="G636" s="1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2"/>
      <c r="E637" s="1"/>
      <c r="F637" s="1"/>
      <c r="G637" s="1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2"/>
      <c r="E638" s="1"/>
      <c r="F638" s="1"/>
      <c r="G638" s="1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2"/>
      <c r="E639" s="1"/>
      <c r="F639" s="1"/>
      <c r="G639" s="1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2"/>
      <c r="E640" s="1"/>
      <c r="F640" s="1"/>
      <c r="G640" s="1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2"/>
      <c r="E641" s="1"/>
      <c r="F641" s="1"/>
      <c r="G641" s="1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2"/>
      <c r="E642" s="1"/>
      <c r="F642" s="1"/>
      <c r="G642" s="1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2"/>
      <c r="E643" s="1"/>
      <c r="F643" s="1"/>
      <c r="G643" s="1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2"/>
      <c r="E644" s="1"/>
      <c r="F644" s="1"/>
      <c r="G644" s="1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2"/>
      <c r="E645" s="1"/>
      <c r="F645" s="1"/>
      <c r="G645" s="1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2"/>
      <c r="E646" s="1"/>
      <c r="F646" s="1"/>
      <c r="G646" s="1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2"/>
      <c r="E647" s="1"/>
      <c r="F647" s="1"/>
      <c r="G647" s="1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2"/>
      <c r="E648" s="1"/>
      <c r="F648" s="1"/>
      <c r="G648" s="1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2"/>
      <c r="E649" s="1"/>
      <c r="F649" s="1"/>
      <c r="G649" s="1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2"/>
      <c r="E650" s="1"/>
      <c r="F650" s="1"/>
      <c r="G650" s="1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2"/>
      <c r="E651" s="1"/>
      <c r="F651" s="1"/>
      <c r="G651" s="1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2"/>
      <c r="E652" s="1"/>
      <c r="F652" s="1"/>
      <c r="G652" s="1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2"/>
      <c r="E653" s="1"/>
      <c r="F653" s="1"/>
      <c r="G653" s="1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2"/>
      <c r="E654" s="1"/>
      <c r="F654" s="1"/>
      <c r="G654" s="1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2"/>
      <c r="E655" s="1"/>
      <c r="F655" s="1"/>
      <c r="G655" s="1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2"/>
      <c r="E656" s="1"/>
      <c r="F656" s="1"/>
      <c r="G656" s="1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2"/>
      <c r="E657" s="1"/>
      <c r="F657" s="1"/>
      <c r="G657" s="1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2"/>
      <c r="E658" s="1"/>
      <c r="F658" s="1"/>
      <c r="G658" s="1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2"/>
      <c r="E659" s="1"/>
      <c r="F659" s="1"/>
      <c r="G659" s="1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2"/>
      <c r="E660" s="1"/>
      <c r="F660" s="1"/>
      <c r="G660" s="1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2"/>
      <c r="E661" s="1"/>
      <c r="F661" s="1"/>
      <c r="G661" s="1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2"/>
      <c r="E662" s="1"/>
      <c r="F662" s="1"/>
      <c r="G662" s="1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2"/>
      <c r="E663" s="1"/>
      <c r="F663" s="1"/>
      <c r="G663" s="1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2"/>
      <c r="E664" s="1"/>
      <c r="F664" s="1"/>
      <c r="G664" s="1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2"/>
      <c r="E665" s="1"/>
      <c r="F665" s="1"/>
      <c r="G665" s="1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2"/>
      <c r="E666" s="1"/>
      <c r="F666" s="1"/>
      <c r="G666" s="1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2"/>
      <c r="E667" s="1"/>
      <c r="F667" s="1"/>
      <c r="G667" s="1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2"/>
      <c r="E668" s="1"/>
      <c r="F668" s="1"/>
      <c r="G668" s="1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2"/>
      <c r="E669" s="1"/>
      <c r="F669" s="1"/>
      <c r="G669" s="1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2"/>
      <c r="E670" s="1"/>
      <c r="F670" s="1"/>
      <c r="G670" s="1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2"/>
      <c r="E671" s="1"/>
      <c r="F671" s="1"/>
      <c r="G671" s="1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2"/>
      <c r="E672" s="1"/>
      <c r="F672" s="1"/>
      <c r="G672" s="1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2"/>
      <c r="E673" s="1"/>
      <c r="F673" s="1"/>
      <c r="G673" s="1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2"/>
      <c r="E674" s="1"/>
      <c r="F674" s="1"/>
      <c r="G674" s="1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2"/>
      <c r="E675" s="1"/>
      <c r="F675" s="1"/>
      <c r="G675" s="1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2"/>
      <c r="E676" s="1"/>
      <c r="F676" s="1"/>
      <c r="G676" s="1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2"/>
      <c r="E677" s="1"/>
      <c r="F677" s="1"/>
      <c r="G677" s="1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2"/>
      <c r="E678" s="1"/>
      <c r="F678" s="1"/>
      <c r="G678" s="1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2"/>
      <c r="E679" s="1"/>
      <c r="F679" s="1"/>
      <c r="G679" s="1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2"/>
      <c r="E680" s="1"/>
      <c r="F680" s="1"/>
      <c r="G680" s="1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2"/>
      <c r="E681" s="1"/>
      <c r="F681" s="1"/>
      <c r="G681" s="1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2"/>
      <c r="E682" s="1"/>
      <c r="F682" s="1"/>
      <c r="G682" s="1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2"/>
      <c r="E683" s="1"/>
      <c r="F683" s="1"/>
      <c r="G683" s="1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2"/>
      <c r="E684" s="1"/>
      <c r="F684" s="1"/>
      <c r="G684" s="1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2"/>
      <c r="E685" s="1"/>
      <c r="F685" s="1"/>
      <c r="G685" s="1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2"/>
      <c r="E686" s="1"/>
      <c r="F686" s="1"/>
      <c r="G686" s="1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2"/>
      <c r="E687" s="1"/>
      <c r="F687" s="1"/>
      <c r="G687" s="1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2"/>
      <c r="E688" s="1"/>
      <c r="F688" s="1"/>
      <c r="G688" s="1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2"/>
      <c r="E689" s="1"/>
      <c r="F689" s="1"/>
      <c r="G689" s="1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2"/>
      <c r="E690" s="1"/>
      <c r="F690" s="1"/>
      <c r="G690" s="1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2"/>
      <c r="E691" s="1"/>
      <c r="F691" s="1"/>
      <c r="G691" s="1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2"/>
      <c r="E692" s="1"/>
      <c r="F692" s="1"/>
      <c r="G692" s="1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2"/>
      <c r="E693" s="1"/>
      <c r="F693" s="1"/>
      <c r="G693" s="1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2"/>
      <c r="E694" s="1"/>
      <c r="F694" s="1"/>
      <c r="G694" s="1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2"/>
      <c r="E695" s="1"/>
      <c r="F695" s="1"/>
      <c r="G695" s="1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2"/>
      <c r="E696" s="1"/>
      <c r="F696" s="1"/>
      <c r="G696" s="1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2"/>
      <c r="E697" s="1"/>
      <c r="F697" s="1"/>
      <c r="G697" s="1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2"/>
      <c r="E698" s="1"/>
      <c r="F698" s="1"/>
      <c r="G698" s="1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2"/>
      <c r="E699" s="1"/>
      <c r="F699" s="1"/>
      <c r="G699" s="1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2"/>
      <c r="E700" s="1"/>
      <c r="F700" s="1"/>
      <c r="G700" s="1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2"/>
      <c r="E701" s="1"/>
      <c r="F701" s="1"/>
      <c r="G701" s="1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2"/>
      <c r="E702" s="1"/>
      <c r="F702" s="1"/>
      <c r="G702" s="1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2"/>
      <c r="E703" s="1"/>
      <c r="F703" s="1"/>
      <c r="G703" s="1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2"/>
      <c r="E704" s="1"/>
      <c r="F704" s="1"/>
      <c r="G704" s="1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2"/>
      <c r="E705" s="1"/>
      <c r="F705" s="1"/>
      <c r="G705" s="1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2"/>
      <c r="E706" s="1"/>
      <c r="F706" s="1"/>
      <c r="G706" s="1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2"/>
      <c r="E707" s="1"/>
      <c r="F707" s="1"/>
      <c r="G707" s="1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2"/>
      <c r="E708" s="1"/>
      <c r="F708" s="1"/>
      <c r="G708" s="1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2"/>
      <c r="E709" s="1"/>
      <c r="F709" s="1"/>
      <c r="G709" s="1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2"/>
      <c r="E710" s="1"/>
      <c r="F710" s="1"/>
      <c r="G710" s="1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2"/>
      <c r="E711" s="1"/>
      <c r="F711" s="1"/>
      <c r="G711" s="1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2"/>
      <c r="E712" s="1"/>
      <c r="F712" s="1"/>
      <c r="G712" s="1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2"/>
      <c r="E713" s="1"/>
      <c r="F713" s="1"/>
      <c r="G713" s="1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2"/>
      <c r="E714" s="1"/>
      <c r="F714" s="1"/>
      <c r="G714" s="1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2"/>
      <c r="E715" s="1"/>
      <c r="F715" s="1"/>
      <c r="G715" s="1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2"/>
      <c r="E716" s="1"/>
      <c r="F716" s="1"/>
      <c r="G716" s="1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2"/>
      <c r="E717" s="1"/>
      <c r="F717" s="1"/>
      <c r="G717" s="1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2"/>
      <c r="E718" s="1"/>
      <c r="F718" s="1"/>
      <c r="G718" s="1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2"/>
      <c r="E719" s="1"/>
      <c r="F719" s="1"/>
      <c r="G719" s="1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2"/>
      <c r="E720" s="1"/>
      <c r="F720" s="1"/>
      <c r="G720" s="1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2"/>
      <c r="E721" s="1"/>
      <c r="F721" s="1"/>
      <c r="G721" s="1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2"/>
      <c r="E722" s="1"/>
      <c r="F722" s="1"/>
      <c r="G722" s="1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2"/>
      <c r="E723" s="1"/>
      <c r="F723" s="1"/>
      <c r="G723" s="1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2"/>
      <c r="E724" s="1"/>
      <c r="F724" s="1"/>
      <c r="G724" s="1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2"/>
      <c r="E725" s="1"/>
      <c r="F725" s="1"/>
      <c r="G725" s="1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2"/>
      <c r="E726" s="1"/>
      <c r="F726" s="1"/>
      <c r="G726" s="1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2"/>
      <c r="E727" s="1"/>
      <c r="F727" s="1"/>
      <c r="G727" s="1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2"/>
      <c r="E728" s="1"/>
      <c r="F728" s="1"/>
      <c r="G728" s="1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2"/>
      <c r="E729" s="1"/>
      <c r="F729" s="1"/>
      <c r="G729" s="1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2"/>
      <c r="E730" s="1"/>
      <c r="F730" s="1"/>
      <c r="G730" s="1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2"/>
      <c r="E731" s="1"/>
      <c r="F731" s="1"/>
      <c r="G731" s="1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2"/>
      <c r="E732" s="1"/>
      <c r="F732" s="1"/>
      <c r="G732" s="1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2"/>
      <c r="E733" s="1"/>
      <c r="F733" s="1"/>
      <c r="G733" s="1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2"/>
      <c r="E734" s="1"/>
      <c r="F734" s="1"/>
      <c r="G734" s="1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2"/>
      <c r="E735" s="1"/>
      <c r="F735" s="1"/>
      <c r="G735" s="1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2"/>
      <c r="E736" s="1"/>
      <c r="F736" s="1"/>
      <c r="G736" s="1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2"/>
      <c r="E737" s="1"/>
      <c r="F737" s="1"/>
      <c r="G737" s="1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2"/>
      <c r="E738" s="1"/>
      <c r="F738" s="1"/>
      <c r="G738" s="1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2"/>
      <c r="E739" s="1"/>
      <c r="F739" s="1"/>
      <c r="G739" s="1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2"/>
      <c r="E740" s="1"/>
      <c r="F740" s="1"/>
      <c r="G740" s="1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2"/>
      <c r="E741" s="1"/>
      <c r="F741" s="1"/>
      <c r="G741" s="1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2"/>
      <c r="E742" s="1"/>
      <c r="F742" s="1"/>
      <c r="G742" s="1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2"/>
      <c r="E743" s="1"/>
      <c r="F743" s="1"/>
      <c r="G743" s="1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2"/>
      <c r="E744" s="1"/>
      <c r="F744" s="1"/>
      <c r="G744" s="1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2"/>
      <c r="E745" s="1"/>
      <c r="F745" s="1"/>
      <c r="G745" s="1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2"/>
      <c r="E746" s="1"/>
      <c r="F746" s="1"/>
      <c r="G746" s="1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2"/>
      <c r="E747" s="1"/>
      <c r="F747" s="1"/>
      <c r="G747" s="1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2"/>
      <c r="E748" s="1"/>
      <c r="F748" s="1"/>
      <c r="G748" s="1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2"/>
      <c r="E749" s="1"/>
      <c r="F749" s="1"/>
      <c r="G749" s="1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2"/>
      <c r="E750" s="1"/>
      <c r="F750" s="1"/>
      <c r="G750" s="1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2"/>
      <c r="E751" s="1"/>
      <c r="F751" s="1"/>
      <c r="G751" s="1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2"/>
      <c r="E752" s="1"/>
      <c r="F752" s="1"/>
      <c r="G752" s="1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2"/>
      <c r="E753" s="1"/>
      <c r="F753" s="1"/>
      <c r="G753" s="1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2"/>
      <c r="E754" s="1"/>
      <c r="F754" s="1"/>
      <c r="G754" s="1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2"/>
      <c r="E755" s="1"/>
      <c r="F755" s="1"/>
      <c r="G755" s="1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2"/>
      <c r="E756" s="1"/>
      <c r="F756" s="1"/>
      <c r="G756" s="1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2"/>
      <c r="E757" s="1"/>
      <c r="F757" s="1"/>
      <c r="G757" s="1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2"/>
      <c r="E758" s="1"/>
      <c r="F758" s="1"/>
      <c r="G758" s="1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2"/>
      <c r="E759" s="1"/>
      <c r="F759" s="1"/>
      <c r="G759" s="1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2"/>
      <c r="E760" s="1"/>
      <c r="F760" s="1"/>
      <c r="G760" s="1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2"/>
      <c r="E761" s="1"/>
      <c r="F761" s="1"/>
      <c r="G761" s="1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2"/>
      <c r="E762" s="1"/>
      <c r="F762" s="1"/>
      <c r="G762" s="1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2"/>
      <c r="E763" s="1"/>
      <c r="F763" s="1"/>
      <c r="G763" s="1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2"/>
      <c r="E764" s="1"/>
      <c r="F764" s="1"/>
      <c r="G764" s="1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2"/>
      <c r="E765" s="1"/>
      <c r="F765" s="1"/>
      <c r="G765" s="1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2"/>
      <c r="E766" s="1"/>
      <c r="F766" s="1"/>
      <c r="G766" s="1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2"/>
      <c r="E767" s="1"/>
      <c r="F767" s="1"/>
      <c r="G767" s="1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2"/>
      <c r="E768" s="1"/>
      <c r="F768" s="1"/>
      <c r="G768" s="1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2"/>
      <c r="E769" s="1"/>
      <c r="F769" s="1"/>
      <c r="G769" s="1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2"/>
      <c r="E770" s="1"/>
      <c r="F770" s="1"/>
      <c r="G770" s="1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2"/>
      <c r="E771" s="1"/>
      <c r="F771" s="1"/>
      <c r="G771" s="1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2"/>
      <c r="E772" s="1"/>
      <c r="F772" s="1"/>
      <c r="G772" s="1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2"/>
      <c r="E773" s="1"/>
      <c r="F773" s="1"/>
      <c r="G773" s="1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2"/>
      <c r="E774" s="1"/>
      <c r="F774" s="1"/>
      <c r="G774" s="1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2"/>
      <c r="E775" s="1"/>
      <c r="F775" s="1"/>
      <c r="G775" s="1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2"/>
      <c r="E776" s="1"/>
      <c r="F776" s="1"/>
      <c r="G776" s="1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2"/>
      <c r="E777" s="1"/>
      <c r="F777" s="1"/>
      <c r="G777" s="1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2"/>
      <c r="E778" s="1"/>
      <c r="F778" s="1"/>
      <c r="G778" s="1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2"/>
      <c r="E779" s="1"/>
      <c r="F779" s="1"/>
      <c r="G779" s="1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2"/>
      <c r="E780" s="1"/>
      <c r="F780" s="1"/>
      <c r="G780" s="1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2"/>
      <c r="E781" s="1"/>
      <c r="F781" s="1"/>
      <c r="G781" s="1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2"/>
      <c r="E782" s="1"/>
      <c r="F782" s="1"/>
      <c r="G782" s="1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2"/>
      <c r="E783" s="1"/>
      <c r="F783" s="1"/>
      <c r="G783" s="1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2"/>
      <c r="E784" s="1"/>
      <c r="F784" s="1"/>
      <c r="G784" s="1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2"/>
      <c r="E785" s="1"/>
      <c r="F785" s="1"/>
      <c r="G785" s="1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2"/>
      <c r="E786" s="1"/>
      <c r="F786" s="1"/>
      <c r="G786" s="1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2"/>
      <c r="E787" s="1"/>
      <c r="F787" s="1"/>
      <c r="G787" s="1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2"/>
      <c r="E788" s="1"/>
      <c r="F788" s="1"/>
      <c r="G788" s="1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2"/>
      <c r="E789" s="1"/>
      <c r="F789" s="1"/>
      <c r="G789" s="1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2"/>
      <c r="E790" s="1"/>
      <c r="F790" s="1"/>
      <c r="G790" s="1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2"/>
      <c r="E791" s="1"/>
      <c r="F791" s="1"/>
      <c r="G791" s="1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2"/>
      <c r="E792" s="1"/>
      <c r="F792" s="1"/>
      <c r="G792" s="1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2"/>
      <c r="E793" s="1"/>
      <c r="F793" s="1"/>
      <c r="G793" s="1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2"/>
      <c r="E794" s="1"/>
      <c r="F794" s="1"/>
      <c r="G794" s="1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2"/>
      <c r="E795" s="1"/>
      <c r="F795" s="1"/>
      <c r="G795" s="1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2"/>
      <c r="E796" s="1"/>
      <c r="F796" s="1"/>
      <c r="G796" s="1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2"/>
      <c r="E797" s="1"/>
      <c r="F797" s="1"/>
      <c r="G797" s="1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2"/>
      <c r="E798" s="1"/>
      <c r="F798" s="1"/>
      <c r="G798" s="1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2"/>
      <c r="E799" s="1"/>
      <c r="F799" s="1"/>
      <c r="G799" s="1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2"/>
      <c r="E800" s="1"/>
      <c r="F800" s="1"/>
      <c r="G800" s="1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2"/>
      <c r="E801" s="1"/>
      <c r="F801" s="1"/>
      <c r="G801" s="1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2"/>
      <c r="E802" s="1"/>
      <c r="F802" s="1"/>
      <c r="G802" s="1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2"/>
      <c r="E803" s="1"/>
      <c r="F803" s="1"/>
      <c r="G803" s="1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2"/>
      <c r="E804" s="1"/>
      <c r="F804" s="1"/>
      <c r="G804" s="1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2"/>
      <c r="E805" s="1"/>
      <c r="F805" s="1"/>
      <c r="G805" s="1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2"/>
      <c r="E806" s="1"/>
      <c r="F806" s="1"/>
      <c r="G806" s="1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2"/>
      <c r="E807" s="1"/>
      <c r="F807" s="1"/>
      <c r="G807" s="1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2"/>
      <c r="E808" s="1"/>
      <c r="F808" s="1"/>
      <c r="G808" s="1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2"/>
      <c r="E809" s="1"/>
      <c r="F809" s="1"/>
      <c r="G809" s="1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2"/>
      <c r="E810" s="1"/>
      <c r="F810" s="1"/>
      <c r="G810" s="1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2"/>
      <c r="E811" s="1"/>
      <c r="F811" s="1"/>
      <c r="G811" s="1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2"/>
      <c r="E812" s="1"/>
      <c r="F812" s="1"/>
      <c r="G812" s="1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2"/>
      <c r="E813" s="1"/>
      <c r="F813" s="1"/>
      <c r="G813" s="1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2"/>
      <c r="E814" s="1"/>
      <c r="F814" s="1"/>
      <c r="G814" s="1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2"/>
      <c r="E815" s="1"/>
      <c r="F815" s="1"/>
      <c r="G815" s="1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2"/>
      <c r="E816" s="1"/>
      <c r="F816" s="1"/>
      <c r="G816" s="1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2"/>
      <c r="E817" s="1"/>
      <c r="F817" s="1"/>
      <c r="G817" s="1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2"/>
      <c r="E818" s="1"/>
      <c r="F818" s="1"/>
      <c r="G818" s="1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2"/>
      <c r="E819" s="1"/>
      <c r="F819" s="1"/>
      <c r="G819" s="1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2"/>
      <c r="E820" s="1"/>
      <c r="F820" s="1"/>
      <c r="G820" s="1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2"/>
      <c r="E821" s="1"/>
      <c r="F821" s="1"/>
      <c r="G821" s="1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2"/>
      <c r="E822" s="1"/>
      <c r="F822" s="1"/>
      <c r="G822" s="1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2"/>
      <c r="E823" s="1"/>
      <c r="F823" s="1"/>
      <c r="G823" s="1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2"/>
      <c r="E824" s="1"/>
      <c r="F824" s="1"/>
      <c r="G824" s="1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2"/>
      <c r="E825" s="1"/>
      <c r="F825" s="1"/>
      <c r="G825" s="1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2"/>
      <c r="E826" s="1"/>
      <c r="F826" s="1"/>
      <c r="G826" s="1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2"/>
      <c r="E827" s="1"/>
      <c r="F827" s="1"/>
      <c r="G827" s="1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2"/>
      <c r="E828" s="1"/>
      <c r="F828" s="1"/>
      <c r="G828" s="1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2"/>
      <c r="E829" s="1"/>
      <c r="F829" s="1"/>
      <c r="G829" s="1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2"/>
      <c r="E830" s="1"/>
      <c r="F830" s="1"/>
      <c r="G830" s="1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2"/>
      <c r="E831" s="1"/>
      <c r="F831" s="1"/>
      <c r="G831" s="1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3" t="s">
        <v>27</v>
      </c>
      <c r="B832" s="3"/>
      <c r="C832" s="3"/>
      <c r="D832" s="19">
        <v>210045.95280000014</v>
      </c>
      <c r="E832" s="3"/>
      <c r="F832" s="20">
        <v>235555228.27979994</v>
      </c>
      <c r="G832" s="5"/>
      <c r="H832" s="20">
        <v>248641629.85089982</v>
      </c>
      <c r="I832" s="5"/>
      <c r="J832" s="20">
        <v>261728031.42199987</v>
      </c>
      <c r="K832" s="5"/>
      <c r="L832" s="20">
        <v>300987236.1352998</v>
      </c>
      <c r="M832" s="5"/>
      <c r="N832" s="20">
        <v>346135321.5555948</v>
      </c>
      <c r="O832" s="5"/>
      <c r="P832" s="20">
        <v>398055619.78893393</v>
      </c>
      <c r="Q832" s="5"/>
      <c r="R832" s="20">
        <v>457763962.75727421</v>
      </c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5.75" customHeight="1" x14ac:dyDescent="0.25">
      <c r="A833" s="1"/>
      <c r="B833" s="1"/>
      <c r="C833" s="1"/>
      <c r="D833" s="2">
        <v>210045.95280000014</v>
      </c>
      <c r="E833" s="1"/>
      <c r="F833" s="1"/>
      <c r="G833" s="1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2"/>
      <c r="E834" s="1"/>
      <c r="F834" s="1"/>
      <c r="G834" s="1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2"/>
      <c r="E835" s="1"/>
      <c r="F835" s="1"/>
      <c r="G835" s="1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2"/>
      <c r="E836" s="1"/>
      <c r="F836" s="1"/>
      <c r="G836" s="1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2"/>
      <c r="E837" s="1"/>
      <c r="F837" s="1"/>
      <c r="G837" s="1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2"/>
      <c r="E838" s="1"/>
      <c r="F838" s="1"/>
      <c r="G838" s="1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2"/>
      <c r="E839" s="1"/>
      <c r="F839" s="1"/>
      <c r="G839" s="1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2"/>
      <c r="E840" s="1"/>
      <c r="F840" s="1"/>
      <c r="G840" s="1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2"/>
      <c r="E841" s="1"/>
      <c r="F841" s="1"/>
      <c r="G841" s="1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21">
        <v>26000000</v>
      </c>
      <c r="E842" s="1"/>
      <c r="F842" s="1"/>
      <c r="G842" s="1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21">
        <v>123.78243738291148</v>
      </c>
      <c r="E843" s="1"/>
      <c r="F843" s="1"/>
      <c r="G843" s="1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2"/>
      <c r="E844" s="1"/>
      <c r="F844" s="1"/>
      <c r="G844" s="1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2"/>
      <c r="E845" s="1"/>
      <c r="F845" s="1"/>
      <c r="G845" s="1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2"/>
      <c r="E846" s="1"/>
      <c r="F846" s="1"/>
      <c r="G846" s="1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2"/>
      <c r="E847" s="1"/>
      <c r="F847" s="1"/>
      <c r="G847" s="1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2"/>
      <c r="E848" s="1"/>
      <c r="F848" s="1"/>
      <c r="G848" s="1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2"/>
      <c r="E849" s="1"/>
      <c r="F849" s="1"/>
      <c r="G849" s="1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2"/>
      <c r="E850" s="1"/>
      <c r="F850" s="1"/>
      <c r="G850" s="1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2"/>
      <c r="E851" s="1"/>
      <c r="F851" s="1"/>
      <c r="G851" s="1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2"/>
      <c r="E852" s="1"/>
      <c r="F852" s="1"/>
      <c r="G852" s="1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2"/>
      <c r="E853" s="1"/>
      <c r="F853" s="1"/>
      <c r="G853" s="1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2"/>
      <c r="E854" s="1"/>
      <c r="F854" s="1"/>
      <c r="G854" s="1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2"/>
      <c r="E855" s="1"/>
      <c r="F855" s="1"/>
      <c r="G855" s="1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2"/>
      <c r="E856" s="1"/>
      <c r="F856" s="1"/>
      <c r="G856" s="1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2"/>
      <c r="E857" s="1"/>
      <c r="F857" s="1"/>
      <c r="G857" s="1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2"/>
      <c r="E858" s="1"/>
      <c r="F858" s="1"/>
      <c r="G858" s="1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2"/>
      <c r="E859" s="1"/>
      <c r="F859" s="1"/>
      <c r="G859" s="1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2"/>
      <c r="E860" s="1"/>
      <c r="F860" s="1"/>
      <c r="G860" s="1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2"/>
      <c r="E861" s="1"/>
      <c r="F861" s="1"/>
      <c r="G861" s="1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2"/>
      <c r="E862" s="1"/>
      <c r="F862" s="1"/>
      <c r="G862" s="1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2"/>
      <c r="E863" s="1"/>
      <c r="F863" s="1"/>
      <c r="G863" s="1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2"/>
      <c r="E864" s="1"/>
      <c r="F864" s="1"/>
      <c r="G864" s="1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2"/>
      <c r="E865" s="1"/>
      <c r="F865" s="1"/>
      <c r="G865" s="1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2"/>
      <c r="E866" s="1"/>
      <c r="F866" s="1"/>
      <c r="G866" s="1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2"/>
      <c r="E867" s="1"/>
      <c r="F867" s="1"/>
      <c r="G867" s="1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2"/>
      <c r="E868" s="1"/>
      <c r="F868" s="1"/>
      <c r="G868" s="1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2"/>
      <c r="E869" s="1"/>
      <c r="F869" s="1"/>
      <c r="G869" s="1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2"/>
      <c r="E870" s="1"/>
      <c r="F870" s="1"/>
      <c r="G870" s="1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2"/>
      <c r="E871" s="1"/>
      <c r="F871" s="1"/>
      <c r="G871" s="1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2"/>
      <c r="E872" s="1"/>
      <c r="F872" s="1"/>
      <c r="G872" s="1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2"/>
      <c r="E873" s="1"/>
      <c r="F873" s="1"/>
      <c r="G873" s="1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2"/>
      <c r="E874" s="1"/>
      <c r="F874" s="1"/>
      <c r="G874" s="1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2"/>
      <c r="E875" s="1"/>
      <c r="F875" s="1"/>
      <c r="G875" s="1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2"/>
      <c r="E876" s="1"/>
      <c r="F876" s="1"/>
      <c r="G876" s="1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2"/>
      <c r="E877" s="1"/>
      <c r="F877" s="1"/>
      <c r="G877" s="1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2"/>
      <c r="E878" s="1"/>
      <c r="F878" s="1"/>
      <c r="G878" s="1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2"/>
      <c r="E879" s="1"/>
      <c r="F879" s="1"/>
      <c r="G879" s="1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2"/>
      <c r="E880" s="1"/>
      <c r="F880" s="1"/>
      <c r="G880" s="1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2"/>
      <c r="E881" s="1"/>
      <c r="F881" s="1"/>
      <c r="G881" s="1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2"/>
      <c r="E882" s="1"/>
      <c r="F882" s="1"/>
      <c r="G882" s="1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2"/>
      <c r="E883" s="1"/>
      <c r="F883" s="1"/>
      <c r="G883" s="1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2"/>
      <c r="E884" s="1"/>
      <c r="F884" s="1"/>
      <c r="G884" s="1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2"/>
      <c r="E885" s="1"/>
      <c r="F885" s="1"/>
      <c r="G885" s="1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2"/>
      <c r="E886" s="1"/>
      <c r="F886" s="1"/>
      <c r="G886" s="1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2"/>
      <c r="E887" s="1"/>
      <c r="F887" s="1"/>
      <c r="G887" s="1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2"/>
      <c r="E888" s="1"/>
      <c r="F888" s="1"/>
      <c r="G888" s="1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2"/>
      <c r="E889" s="1"/>
      <c r="F889" s="1"/>
      <c r="G889" s="1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2"/>
      <c r="E890" s="1"/>
      <c r="F890" s="1"/>
      <c r="G890" s="1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2"/>
      <c r="E891" s="1"/>
      <c r="F891" s="1"/>
      <c r="G891" s="1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2"/>
      <c r="E892" s="1"/>
      <c r="F892" s="1"/>
      <c r="G892" s="1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2"/>
      <c r="E893" s="1"/>
      <c r="F893" s="1"/>
      <c r="G893" s="1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2"/>
      <c r="E894" s="1"/>
      <c r="F894" s="1"/>
      <c r="G894" s="1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2"/>
      <c r="E895" s="1"/>
      <c r="F895" s="1"/>
      <c r="G895" s="1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2"/>
      <c r="E896" s="1"/>
      <c r="F896" s="1"/>
      <c r="G896" s="1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2"/>
      <c r="E897" s="1"/>
      <c r="F897" s="1"/>
      <c r="G897" s="1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2"/>
      <c r="E898" s="1"/>
      <c r="F898" s="1"/>
      <c r="G898" s="1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2"/>
      <c r="E899" s="1"/>
      <c r="F899" s="1"/>
      <c r="G899" s="1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2"/>
      <c r="E900" s="1"/>
      <c r="F900" s="1"/>
      <c r="G900" s="1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2"/>
      <c r="E901" s="1"/>
      <c r="F901" s="1"/>
      <c r="G901" s="1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2"/>
      <c r="E902" s="1"/>
      <c r="F902" s="1"/>
      <c r="G902" s="1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2"/>
      <c r="E903" s="1"/>
      <c r="F903" s="1"/>
      <c r="G903" s="1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2"/>
      <c r="E904" s="1"/>
      <c r="F904" s="1"/>
      <c r="G904" s="1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2"/>
      <c r="E905" s="1"/>
      <c r="F905" s="1"/>
      <c r="G905" s="1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2"/>
      <c r="E906" s="1"/>
      <c r="F906" s="1"/>
      <c r="G906" s="1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2"/>
      <c r="E907" s="1"/>
      <c r="F907" s="1"/>
      <c r="G907" s="1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2"/>
      <c r="E908" s="1"/>
      <c r="F908" s="1"/>
      <c r="G908" s="1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2"/>
      <c r="E909" s="1"/>
      <c r="F909" s="1"/>
      <c r="G909" s="1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2"/>
      <c r="E910" s="1"/>
      <c r="F910" s="1"/>
      <c r="G910" s="1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2"/>
      <c r="E911" s="1"/>
      <c r="F911" s="1"/>
      <c r="G911" s="1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2"/>
      <c r="E912" s="1"/>
      <c r="F912" s="1"/>
      <c r="G912" s="1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2"/>
      <c r="E913" s="1"/>
      <c r="F913" s="1"/>
      <c r="G913" s="1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2"/>
      <c r="E914" s="1"/>
      <c r="F914" s="1"/>
      <c r="G914" s="1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2"/>
      <c r="E915" s="1"/>
      <c r="F915" s="1"/>
      <c r="G915" s="1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2"/>
      <c r="E916" s="1"/>
      <c r="F916" s="1"/>
      <c r="G916" s="1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2"/>
      <c r="E917" s="1"/>
      <c r="F917" s="1"/>
      <c r="G917" s="1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2"/>
      <c r="E918" s="1"/>
      <c r="F918" s="1"/>
      <c r="G918" s="1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2"/>
      <c r="E919" s="1"/>
      <c r="F919" s="1"/>
      <c r="G919" s="1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2"/>
      <c r="E920" s="1"/>
      <c r="F920" s="1"/>
      <c r="G920" s="1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2"/>
      <c r="E921" s="1"/>
      <c r="F921" s="1"/>
      <c r="G921" s="1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2"/>
      <c r="E922" s="1"/>
      <c r="F922" s="1"/>
      <c r="G922" s="1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2"/>
      <c r="E923" s="1"/>
      <c r="F923" s="1"/>
      <c r="G923" s="1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2"/>
      <c r="E924" s="1"/>
      <c r="F924" s="1"/>
      <c r="G924" s="1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2"/>
      <c r="E925" s="1"/>
      <c r="F925" s="1"/>
      <c r="G925" s="1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2"/>
      <c r="E926" s="1"/>
      <c r="F926" s="1"/>
      <c r="G926" s="1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2"/>
      <c r="E927" s="1"/>
      <c r="F927" s="1"/>
      <c r="G927" s="1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2"/>
      <c r="E928" s="1"/>
      <c r="F928" s="1"/>
      <c r="G928" s="1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2"/>
      <c r="E929" s="1"/>
      <c r="F929" s="1"/>
      <c r="G929" s="1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2"/>
      <c r="E930" s="1"/>
      <c r="F930" s="1"/>
      <c r="G930" s="1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2"/>
      <c r="E931" s="1"/>
      <c r="F931" s="1"/>
      <c r="G931" s="1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2"/>
      <c r="E932" s="1"/>
      <c r="F932" s="1"/>
      <c r="G932" s="1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2"/>
      <c r="E933" s="1"/>
      <c r="F933" s="1"/>
      <c r="G933" s="1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2"/>
      <c r="E934" s="1"/>
      <c r="F934" s="1"/>
      <c r="G934" s="1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2"/>
      <c r="E935" s="1"/>
      <c r="F935" s="1"/>
      <c r="G935" s="1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2"/>
      <c r="E936" s="1"/>
      <c r="F936" s="1"/>
      <c r="G936" s="1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2"/>
      <c r="E937" s="1"/>
      <c r="F937" s="1"/>
      <c r="G937" s="1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2"/>
      <c r="E938" s="1"/>
      <c r="F938" s="1"/>
      <c r="G938" s="1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2"/>
      <c r="E939" s="1"/>
      <c r="F939" s="1"/>
      <c r="G939" s="1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2"/>
      <c r="E940" s="1"/>
      <c r="F940" s="1"/>
      <c r="G940" s="1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2"/>
      <c r="E941" s="1"/>
      <c r="F941" s="1"/>
      <c r="G941" s="1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2"/>
      <c r="E942" s="1"/>
      <c r="F942" s="1"/>
      <c r="G942" s="1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2"/>
      <c r="E943" s="1"/>
      <c r="F943" s="1"/>
      <c r="G943" s="1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2"/>
      <c r="E944" s="1"/>
      <c r="F944" s="1"/>
      <c r="G944" s="1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2"/>
      <c r="E945" s="1"/>
      <c r="F945" s="1"/>
      <c r="G945" s="1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2"/>
      <c r="E946" s="1"/>
      <c r="F946" s="1"/>
      <c r="G946" s="1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2"/>
      <c r="E947" s="1"/>
      <c r="F947" s="1"/>
      <c r="G947" s="1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2"/>
      <c r="E948" s="1"/>
      <c r="F948" s="1"/>
      <c r="G948" s="1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2"/>
      <c r="E949" s="1"/>
      <c r="F949" s="1"/>
      <c r="G949" s="1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2"/>
      <c r="E950" s="1"/>
      <c r="F950" s="1"/>
      <c r="G950" s="1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2"/>
      <c r="E951" s="1"/>
      <c r="F951" s="1"/>
      <c r="G951" s="1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2"/>
      <c r="E952" s="1"/>
      <c r="F952" s="1"/>
      <c r="G952" s="1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2"/>
      <c r="E953" s="1"/>
      <c r="F953" s="1"/>
      <c r="G953" s="1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2"/>
      <c r="E954" s="1"/>
      <c r="F954" s="1"/>
      <c r="G954" s="1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2"/>
      <c r="E955" s="1"/>
      <c r="F955" s="1"/>
      <c r="G955" s="1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2"/>
      <c r="E956" s="1"/>
      <c r="F956" s="1"/>
      <c r="G956" s="1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2"/>
      <c r="E957" s="1"/>
      <c r="F957" s="1"/>
      <c r="G957" s="1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2"/>
      <c r="E958" s="1"/>
      <c r="F958" s="1"/>
      <c r="G958" s="1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2"/>
      <c r="E959" s="1"/>
      <c r="F959" s="1"/>
      <c r="G959" s="1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2"/>
      <c r="E960" s="1"/>
      <c r="F960" s="1"/>
      <c r="G960" s="1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2"/>
      <c r="E961" s="1"/>
      <c r="F961" s="1"/>
      <c r="G961" s="1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2"/>
      <c r="E962" s="1"/>
      <c r="F962" s="1"/>
      <c r="G962" s="1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2"/>
      <c r="E963" s="1"/>
      <c r="F963" s="1"/>
      <c r="G963" s="1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2"/>
      <c r="E964" s="1"/>
      <c r="F964" s="1"/>
      <c r="G964" s="1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2"/>
      <c r="E965" s="1"/>
      <c r="F965" s="1"/>
      <c r="G965" s="1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2"/>
      <c r="E966" s="1"/>
      <c r="F966" s="1"/>
      <c r="G966" s="1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2"/>
      <c r="E967" s="1"/>
      <c r="F967" s="1"/>
      <c r="G967" s="1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2"/>
      <c r="E968" s="1"/>
      <c r="F968" s="1"/>
      <c r="G968" s="1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2"/>
      <c r="E969" s="1"/>
      <c r="F969" s="1"/>
      <c r="G969" s="1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1"/>
      <c r="C970" s="1"/>
      <c r="D970" s="2"/>
      <c r="E970" s="1"/>
      <c r="F970" s="1"/>
      <c r="G970" s="1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1"/>
      <c r="C971" s="1"/>
      <c r="D971" s="2"/>
      <c r="E971" s="1"/>
      <c r="F971" s="1"/>
      <c r="G971" s="1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1"/>
      <c r="C972" s="1"/>
      <c r="D972" s="2"/>
      <c r="E972" s="1"/>
      <c r="F972" s="1"/>
      <c r="G972" s="1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1"/>
      <c r="C973" s="1"/>
      <c r="D973" s="2"/>
      <c r="E973" s="1"/>
      <c r="F973" s="1"/>
      <c r="G973" s="1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1"/>
      <c r="C974" s="1"/>
      <c r="D974" s="2"/>
      <c r="E974" s="1"/>
      <c r="F974" s="1"/>
      <c r="G974" s="1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1"/>
      <c r="C975" s="1"/>
      <c r="D975" s="2"/>
      <c r="E975" s="1"/>
      <c r="F975" s="1"/>
      <c r="G975" s="1"/>
      <c r="H975" s="1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1"/>
      <c r="C976" s="1"/>
      <c r="D976" s="2"/>
      <c r="E976" s="1"/>
      <c r="F976" s="1"/>
      <c r="G976" s="1"/>
      <c r="H976" s="1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1"/>
      <c r="C977" s="1"/>
      <c r="D977" s="2"/>
      <c r="E977" s="1"/>
      <c r="F977" s="1"/>
      <c r="G977" s="1"/>
      <c r="H977" s="1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1"/>
      <c r="C978" s="1"/>
      <c r="D978" s="2"/>
      <c r="E978" s="1"/>
      <c r="F978" s="1"/>
      <c r="G978" s="1"/>
      <c r="H978" s="1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1"/>
      <c r="C979" s="1"/>
      <c r="D979" s="2"/>
      <c r="E979" s="1"/>
      <c r="F979" s="1"/>
      <c r="G979" s="1"/>
      <c r="H979" s="1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1"/>
      <c r="C980" s="1"/>
      <c r="D980" s="2"/>
      <c r="E980" s="1"/>
      <c r="F980" s="1"/>
      <c r="G980" s="1"/>
      <c r="H980" s="1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1"/>
      <c r="C981" s="1"/>
      <c r="D981" s="2"/>
      <c r="E981" s="1"/>
      <c r="F981" s="1"/>
      <c r="G981" s="1"/>
      <c r="H981" s="1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1"/>
      <c r="C982" s="1"/>
      <c r="D982" s="2"/>
      <c r="E982" s="1"/>
      <c r="F982" s="1"/>
      <c r="G982" s="1"/>
      <c r="H982" s="1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1"/>
      <c r="C983" s="1"/>
      <c r="D983" s="2"/>
      <c r="E983" s="1"/>
      <c r="F983" s="1"/>
      <c r="G983" s="1"/>
      <c r="H983" s="1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1"/>
      <c r="C984" s="1"/>
      <c r="D984" s="2"/>
      <c r="E984" s="1"/>
      <c r="F984" s="1"/>
      <c r="G984" s="1"/>
      <c r="H984" s="1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1"/>
      <c r="C985" s="1"/>
      <c r="D985" s="2"/>
      <c r="E985" s="1"/>
      <c r="F985" s="1"/>
      <c r="G985" s="1"/>
      <c r="H985" s="1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1"/>
      <c r="C986" s="1"/>
      <c r="D986" s="2"/>
      <c r="E986" s="1"/>
      <c r="F986" s="1"/>
      <c r="G986" s="1"/>
      <c r="H986" s="1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1"/>
      <c r="C987" s="1"/>
      <c r="D987" s="2"/>
      <c r="E987" s="1"/>
      <c r="F987" s="1"/>
      <c r="G987" s="1"/>
      <c r="H987" s="1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1"/>
      <c r="C988" s="1"/>
      <c r="D988" s="2"/>
      <c r="E988" s="1"/>
      <c r="F988" s="1"/>
      <c r="G988" s="1"/>
      <c r="H988" s="1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1"/>
      <c r="C989" s="1"/>
      <c r="D989" s="2"/>
      <c r="E989" s="1"/>
      <c r="F989" s="1"/>
      <c r="G989" s="1"/>
      <c r="H989" s="1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1"/>
      <c r="C990" s="1"/>
      <c r="D990" s="2"/>
      <c r="E990" s="1"/>
      <c r="F990" s="1"/>
      <c r="G990" s="1"/>
      <c r="H990" s="1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1"/>
      <c r="C991" s="1"/>
      <c r="D991" s="2"/>
      <c r="E991" s="1"/>
      <c r="F991" s="1"/>
      <c r="G991" s="1"/>
      <c r="H991" s="1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1"/>
      <c r="C992" s="1"/>
      <c r="D992" s="2"/>
      <c r="E992" s="1"/>
      <c r="F992" s="1"/>
      <c r="G992" s="1"/>
      <c r="H992" s="1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1"/>
      <c r="C993" s="1"/>
      <c r="D993" s="2"/>
      <c r="E993" s="1"/>
      <c r="F993" s="1"/>
      <c r="G993" s="1"/>
      <c r="H993" s="1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1"/>
      <c r="C994" s="1"/>
      <c r="D994" s="2"/>
      <c r="E994" s="1"/>
      <c r="F994" s="1"/>
      <c r="G994" s="1"/>
      <c r="H994" s="1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1"/>
      <c r="C995" s="1"/>
      <c r="D995" s="2"/>
      <c r="E995" s="1"/>
      <c r="F995" s="1"/>
      <c r="G995" s="1"/>
      <c r="H995" s="1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1"/>
      <c r="C996" s="1"/>
      <c r="D996" s="2"/>
      <c r="E996" s="1"/>
      <c r="F996" s="1"/>
      <c r="G996" s="1"/>
      <c r="H996" s="1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1"/>
      <c r="C997" s="1"/>
      <c r="D997" s="2"/>
      <c r="E997" s="1"/>
      <c r="F997" s="1"/>
      <c r="G997" s="1"/>
      <c r="H997" s="1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1"/>
      <c r="C998" s="1"/>
      <c r="D998" s="2"/>
      <c r="E998" s="1"/>
      <c r="F998" s="1"/>
      <c r="G998" s="1"/>
      <c r="H998" s="1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1"/>
      <c r="C999" s="1"/>
      <c r="D999" s="2"/>
      <c r="E999" s="1"/>
      <c r="F999" s="1"/>
      <c r="G999" s="1"/>
      <c r="H999" s="1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1"/>
      <c r="C1000" s="1"/>
      <c r="D1000" s="2"/>
      <c r="E1000" s="1"/>
      <c r="F1000" s="1"/>
      <c r="G1000" s="1"/>
      <c r="H1000" s="1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algorithmName="SHA-512" hashValue="rofe+Pd98X3xspnbS6MX+OZPOUdL44n+9UAu3bZ9kcrg0TLZTV1jJczKnIBSU0StWD+SxwNQEVRo830H4/PQyg==" saltValue="xOAk5mVOCV4SXtJtwywtww==" spinCount="100000" sheet="1" objects="1" scenarios="1"/>
  <autoFilter ref="A27:S194" xr:uid="{00000000-0009-0000-0000-000000000000}">
    <filterColumn colId="18">
      <filters>
        <filter val="DISPONIBLE"/>
      </filters>
    </filterColumn>
  </autoFilter>
  <mergeCells count="7">
    <mergeCell ref="O26:P26"/>
    <mergeCell ref="Q26:R26"/>
    <mergeCell ref="E26:F26"/>
    <mergeCell ref="G26:H26"/>
    <mergeCell ref="I26:J26"/>
    <mergeCell ref="K26:L26"/>
    <mergeCell ref="M26:N26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001"/>
  <sheetViews>
    <sheetView topLeftCell="A10" zoomScale="90" zoomScaleNormal="90" workbookViewId="0">
      <selection activeCell="A39" sqref="A39"/>
    </sheetView>
  </sheetViews>
  <sheetFormatPr baseColWidth="10" defaultColWidth="14.42578125" defaultRowHeight="15" customHeight="1" x14ac:dyDescent="0.25"/>
  <cols>
    <col min="1" max="1" width="2" customWidth="1"/>
    <col min="2" max="2" width="23.28515625" customWidth="1"/>
    <col min="3" max="3" width="4.42578125" customWidth="1"/>
    <col min="4" max="4" width="11.42578125" customWidth="1"/>
    <col min="5" max="5" width="6" customWidth="1"/>
    <col min="6" max="6" width="3.42578125" customWidth="1"/>
    <col min="7" max="7" width="22.140625" customWidth="1"/>
    <col min="8" max="9" width="11.42578125" customWidth="1"/>
    <col min="10" max="10" width="4.7109375" customWidth="1"/>
    <col min="11" max="11" width="3.28515625" customWidth="1"/>
    <col min="12" max="12" width="21.85546875" customWidth="1"/>
    <col min="13" max="13" width="12.5703125" customWidth="1"/>
    <col min="14" max="14" width="15.28515625" customWidth="1"/>
    <col min="15" max="15" width="4.7109375" customWidth="1"/>
    <col min="16" max="16" width="4" customWidth="1"/>
    <col min="17" max="17" width="22.140625" customWidth="1"/>
    <col min="18" max="18" width="11.42578125" customWidth="1"/>
    <col min="19" max="19" width="15" customWidth="1"/>
    <col min="20" max="20" width="4.7109375" customWidth="1"/>
    <col min="21" max="21" width="4.42578125" customWidth="1"/>
    <col min="22" max="22" width="21.7109375" customWidth="1"/>
    <col min="23" max="23" width="11.5703125" customWidth="1"/>
    <col min="24" max="24" width="11.42578125" customWidth="1"/>
    <col min="25" max="26" width="4.7109375" customWidth="1"/>
    <col min="27" max="27" width="21.7109375" customWidth="1"/>
    <col min="28" max="28" width="11.5703125" customWidth="1"/>
    <col min="29" max="29" width="11.42578125" customWidth="1"/>
    <col min="30" max="31" width="4.7109375" customWidth="1"/>
    <col min="32" max="32" width="21.7109375" customWidth="1"/>
    <col min="33" max="33" width="11.5703125" customWidth="1"/>
    <col min="34" max="34" width="11.42578125" customWidth="1"/>
    <col min="35" max="36" width="4.7109375" customWidth="1"/>
    <col min="37" max="37" width="11.42578125" customWidth="1"/>
    <col min="38" max="39" width="11.42578125" hidden="1" customWidth="1"/>
    <col min="40" max="40" width="11.42578125" customWidth="1"/>
    <col min="41" max="42" width="10.7109375" customWidth="1"/>
  </cols>
  <sheetData>
    <row r="1" spans="1:42" ht="15.75" x14ac:dyDescent="0.25">
      <c r="A1" s="22"/>
      <c r="B1" s="2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</row>
    <row r="2" spans="1:42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spans="1:4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</row>
    <row r="4" spans="1:4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</row>
    <row r="6" spans="1:4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4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4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4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4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42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42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42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4"/>
      <c r="AM13" s="25">
        <v>2</v>
      </c>
    </row>
    <row r="14" spans="1:42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42" ht="22.5" customHeight="1" x14ac:dyDescent="0.25">
      <c r="A15" s="22"/>
      <c r="B15" s="218" t="s">
        <v>28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99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4"/>
      <c r="AM15" s="25">
        <v>2</v>
      </c>
    </row>
    <row r="16" spans="1:42" ht="19.5" customHeight="1" x14ac:dyDescent="0.25">
      <c r="A16" s="22"/>
      <c r="B16" s="220" t="s">
        <v>29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156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</row>
    <row r="17" spans="1:39" x14ac:dyDescent="0.25">
      <c r="A17" s="22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4"/>
      <c r="AM17" s="25">
        <v>2</v>
      </c>
    </row>
    <row r="18" spans="1:39" x14ac:dyDescent="0.25">
      <c r="A18" s="22"/>
      <c r="B18" s="152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15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</row>
    <row r="19" spans="1:39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4"/>
      <c r="AM19" s="25">
        <v>2</v>
      </c>
    </row>
    <row r="20" spans="1:39" ht="15.75" x14ac:dyDescent="0.25">
      <c r="A20" s="22"/>
      <c r="B20" s="26" t="s">
        <v>30</v>
      </c>
      <c r="C20" s="27">
        <v>289</v>
      </c>
      <c r="D20" s="28"/>
      <c r="E20" s="28"/>
      <c r="F20" s="28"/>
      <c r="G20" s="29" t="s">
        <v>31</v>
      </c>
      <c r="H20" s="226" t="str">
        <f>VLOOKUP($C$20,'ETAPAS 1 Y 2'!$A$28:$S$194,19,0)</f>
        <v>APARTADO</v>
      </c>
      <c r="I20" s="69"/>
      <c r="J20" s="28"/>
      <c r="K20" s="28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</row>
    <row r="21" spans="1:39" ht="15.75" customHeight="1" x14ac:dyDescent="0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0"/>
      <c r="R21" s="30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4"/>
      <c r="AM21" s="25">
        <v>2</v>
      </c>
    </row>
    <row r="22" spans="1:39" ht="15.75" customHeight="1" x14ac:dyDescent="0.25">
      <c r="A22" s="22"/>
      <c r="B22" s="227" t="s">
        <v>1</v>
      </c>
      <c r="C22" s="228"/>
      <c r="D22" s="229"/>
      <c r="E22" s="31"/>
      <c r="F22" s="32"/>
      <c r="G22" s="230" t="s">
        <v>32</v>
      </c>
      <c r="H22" s="231"/>
      <c r="I22" s="232"/>
      <c r="J22" s="33"/>
      <c r="K22" s="34"/>
      <c r="L22" s="233" t="s">
        <v>3</v>
      </c>
      <c r="M22" s="234"/>
      <c r="N22" s="235"/>
      <c r="O22" s="35"/>
      <c r="P22" s="36"/>
      <c r="Q22" s="236" t="s">
        <v>4</v>
      </c>
      <c r="R22" s="237"/>
      <c r="S22" s="238"/>
      <c r="T22" s="37"/>
      <c r="U22" s="38"/>
      <c r="AJ22" s="22"/>
      <c r="AK22" s="22"/>
    </row>
    <row r="23" spans="1:39" ht="15.75" customHeight="1" x14ac:dyDescent="0.25">
      <c r="A23" s="22"/>
      <c r="B23" s="174" t="s">
        <v>11</v>
      </c>
      <c r="C23" s="208">
        <f>VLOOKUP($C$20,'ETAPAS 1 Y 2'!$A$28:$R$194,4,0)</f>
        <v>283.221</v>
      </c>
      <c r="D23" s="177"/>
      <c r="E23" s="43"/>
      <c r="F23" s="43"/>
      <c r="G23" s="209" t="s">
        <v>11</v>
      </c>
      <c r="H23" s="211">
        <f>VLOOKUP($C$20,'ETAPAS 1 Y 2'!$A$28:$R$194,4,0)</f>
        <v>283.221</v>
      </c>
      <c r="I23" s="212"/>
      <c r="J23" s="44"/>
      <c r="K23" s="45"/>
      <c r="L23" s="213" t="s">
        <v>11</v>
      </c>
      <c r="M23" s="215">
        <f>VLOOKUP($C$20,'ETAPAS 1 Y 2'!$A$28:$R$194,4,0)</f>
        <v>283.221</v>
      </c>
      <c r="N23" s="123"/>
      <c r="O23" s="173"/>
      <c r="P23" s="34"/>
      <c r="Q23" s="116" t="s">
        <v>11</v>
      </c>
      <c r="R23" s="240">
        <f>VLOOKUP($C$20,'ETAPAS 1 Y 2'!$A$28:$R$194,4,0)</f>
        <v>283.221</v>
      </c>
      <c r="S23" s="105"/>
      <c r="T23" s="173"/>
      <c r="U23" s="34"/>
      <c r="AJ23" s="22"/>
      <c r="AK23" s="22"/>
      <c r="AL23" s="24"/>
      <c r="AM23" s="25">
        <v>2</v>
      </c>
    </row>
    <row r="24" spans="1:39" ht="18" customHeight="1" x14ac:dyDescent="0.25">
      <c r="A24" s="22"/>
      <c r="B24" s="175"/>
      <c r="C24" s="178"/>
      <c r="D24" s="179"/>
      <c r="E24" s="43"/>
      <c r="F24" s="43"/>
      <c r="G24" s="210"/>
      <c r="H24" s="194"/>
      <c r="I24" s="195"/>
      <c r="J24" s="46"/>
      <c r="K24" s="45"/>
      <c r="L24" s="214"/>
      <c r="M24" s="93"/>
      <c r="N24" s="94"/>
      <c r="O24" s="89"/>
      <c r="P24" s="34"/>
      <c r="Q24" s="117"/>
      <c r="R24" s="106"/>
      <c r="S24" s="107"/>
      <c r="T24" s="89"/>
      <c r="U24" s="34"/>
      <c r="AJ24" s="22"/>
      <c r="AK24" s="22"/>
    </row>
    <row r="25" spans="1:39" ht="15.75" customHeight="1" x14ac:dyDescent="0.25">
      <c r="A25" s="22"/>
      <c r="B25" s="174" t="s">
        <v>33</v>
      </c>
      <c r="C25" s="176">
        <f>VLOOKUP($C$20,'ETAPAS 1 Y 2'!$A$28:$R$194,5,0)</f>
        <v>1161</v>
      </c>
      <c r="D25" s="177"/>
      <c r="E25" s="47"/>
      <c r="F25" s="47"/>
      <c r="G25" s="209" t="s">
        <v>33</v>
      </c>
      <c r="H25" s="216">
        <f>VLOOKUP($C$20,'ETAPAS 1 Y 2'!$A$28:$R$194,7,0)</f>
        <v>1225.5</v>
      </c>
      <c r="I25" s="212"/>
      <c r="J25" s="48"/>
      <c r="K25" s="45"/>
      <c r="L25" s="217" t="s">
        <v>33</v>
      </c>
      <c r="M25" s="91">
        <f>VLOOKUP($C$20,'ETAPAS 1 Y 2'!$A$28:$R$194,9,0)</f>
        <v>1290</v>
      </c>
      <c r="N25" s="92"/>
      <c r="O25" s="95"/>
      <c r="P25" s="34"/>
      <c r="Q25" s="116" t="s">
        <v>33</v>
      </c>
      <c r="R25" s="162">
        <f>VLOOKUP($C$20,'ETAPAS 1 Y 2'!$A$28:$R$194,11,0)</f>
        <v>1483.4999999999998</v>
      </c>
      <c r="S25" s="105"/>
      <c r="T25" s="95"/>
      <c r="U25" s="34"/>
      <c r="AJ25" s="49"/>
      <c r="AK25" s="22"/>
      <c r="AL25" s="24"/>
      <c r="AM25" s="25">
        <v>2</v>
      </c>
    </row>
    <row r="26" spans="1:39" ht="19.5" customHeight="1" x14ac:dyDescent="0.25">
      <c r="A26" s="22"/>
      <c r="B26" s="175"/>
      <c r="C26" s="178"/>
      <c r="D26" s="179"/>
      <c r="E26" s="47"/>
      <c r="F26" s="47"/>
      <c r="G26" s="210"/>
      <c r="H26" s="194"/>
      <c r="I26" s="195"/>
      <c r="J26" s="48"/>
      <c r="K26" s="45"/>
      <c r="L26" s="214"/>
      <c r="M26" s="93"/>
      <c r="N26" s="94"/>
      <c r="O26" s="89"/>
      <c r="P26" s="34"/>
      <c r="Q26" s="117"/>
      <c r="R26" s="106"/>
      <c r="S26" s="107"/>
      <c r="T26" s="89"/>
      <c r="U26" s="34"/>
      <c r="AJ26" s="32"/>
      <c r="AK26" s="22"/>
    </row>
    <row r="27" spans="1:39" ht="15.75" customHeight="1" x14ac:dyDescent="0.25">
      <c r="A27" s="22"/>
      <c r="B27" s="174" t="s">
        <v>34</v>
      </c>
      <c r="C27" s="176">
        <f>VLOOKUP($C$20,'ETAPAS 1 Y 2'!$A$28:$R$194,6,0)</f>
        <v>328819.58100000001</v>
      </c>
      <c r="D27" s="177"/>
      <c r="E27" s="47"/>
      <c r="F27" s="47"/>
      <c r="G27" s="180" t="s">
        <v>34</v>
      </c>
      <c r="H27" s="146">
        <f>VLOOKUP($C$20,'ETAPAS 1 Y 2'!$A$28:$R$194,8,0)</f>
        <v>347087.33549999999</v>
      </c>
      <c r="I27" s="156"/>
      <c r="J27" s="48"/>
      <c r="K27" s="45"/>
      <c r="L27" s="182" t="s">
        <v>34</v>
      </c>
      <c r="M27" s="122">
        <f>VLOOKUP($C$20,'ETAPAS 1 Y 2'!$A$28:$R$194,10,0)</f>
        <v>365355.09</v>
      </c>
      <c r="N27" s="123"/>
      <c r="O27" s="95"/>
      <c r="P27" s="34"/>
      <c r="Q27" s="116" t="s">
        <v>34</v>
      </c>
      <c r="R27" s="162">
        <f>VLOOKUP($C$20,'ETAPAS 1 Y 2'!$A$28:$R$194,12,0)</f>
        <v>420158.35349999997</v>
      </c>
      <c r="S27" s="105"/>
      <c r="T27" s="95"/>
      <c r="U27" s="34"/>
      <c r="AJ27" s="49"/>
      <c r="AK27" s="22"/>
      <c r="AL27" s="24"/>
      <c r="AM27" s="25">
        <v>2</v>
      </c>
    </row>
    <row r="28" spans="1:39" ht="21" customHeight="1" x14ac:dyDescent="0.25">
      <c r="A28" s="22"/>
      <c r="B28" s="175"/>
      <c r="C28" s="178"/>
      <c r="D28" s="179"/>
      <c r="E28" s="47"/>
      <c r="F28" s="47"/>
      <c r="G28" s="181"/>
      <c r="H28" s="152"/>
      <c r="I28" s="157"/>
      <c r="J28" s="48"/>
      <c r="K28" s="45"/>
      <c r="L28" s="183"/>
      <c r="M28" s="184"/>
      <c r="N28" s="185"/>
      <c r="O28" s="89"/>
      <c r="P28" s="34"/>
      <c r="Q28" s="117"/>
      <c r="R28" s="106"/>
      <c r="S28" s="107"/>
      <c r="T28" s="89"/>
      <c r="U28" s="34"/>
      <c r="AJ28" s="32"/>
      <c r="AK28" s="22"/>
    </row>
    <row r="29" spans="1:39" ht="15.75" customHeight="1" x14ac:dyDescent="0.25">
      <c r="A29" s="22"/>
      <c r="B29" s="34"/>
      <c r="C29" s="34"/>
      <c r="D29" s="50"/>
      <c r="E29" s="34"/>
      <c r="F29" s="51"/>
      <c r="G29" s="189" t="s">
        <v>35</v>
      </c>
      <c r="H29" s="186">
        <f>H27*J29</f>
        <v>173543.66774999999</v>
      </c>
      <c r="I29" s="101"/>
      <c r="J29" s="88">
        <v>0.5</v>
      </c>
      <c r="K29" s="45"/>
      <c r="L29" s="126" t="s">
        <v>36</v>
      </c>
      <c r="M29" s="122">
        <f>M27*O29</f>
        <v>73071.018000000011</v>
      </c>
      <c r="N29" s="123"/>
      <c r="O29" s="88">
        <v>0.2</v>
      </c>
      <c r="P29" s="34"/>
      <c r="Q29" s="116" t="s">
        <v>36</v>
      </c>
      <c r="R29" s="104">
        <f>R27*T29</f>
        <v>84031.670700000002</v>
      </c>
      <c r="S29" s="105"/>
      <c r="T29" s="88">
        <v>0.2</v>
      </c>
      <c r="U29" s="34"/>
      <c r="AJ29" s="52"/>
      <c r="AK29" s="22"/>
      <c r="AL29" s="24"/>
      <c r="AM29" s="25">
        <v>2</v>
      </c>
    </row>
    <row r="30" spans="1:39" ht="15.75" customHeight="1" x14ac:dyDescent="0.25">
      <c r="A30" s="22"/>
      <c r="B30" s="34"/>
      <c r="C30" s="34"/>
      <c r="D30" s="50"/>
      <c r="E30" s="50"/>
      <c r="F30" s="53"/>
      <c r="G30" s="190"/>
      <c r="H30" s="187"/>
      <c r="I30" s="81"/>
      <c r="J30" s="89"/>
      <c r="K30" s="45"/>
      <c r="L30" s="188"/>
      <c r="M30" s="93"/>
      <c r="N30" s="94"/>
      <c r="O30" s="89"/>
      <c r="P30" s="34"/>
      <c r="Q30" s="117"/>
      <c r="R30" s="106"/>
      <c r="S30" s="107"/>
      <c r="T30" s="89"/>
      <c r="U30" s="34"/>
      <c r="AJ30" s="32"/>
      <c r="AK30" s="22"/>
    </row>
    <row r="31" spans="1:39" ht="15.75" hidden="1" customHeight="1" x14ac:dyDescent="0.25">
      <c r="A31" s="22"/>
      <c r="B31" s="34"/>
      <c r="C31" s="34"/>
      <c r="D31" s="34"/>
      <c r="E31" s="34"/>
      <c r="F31" s="51"/>
      <c r="G31" s="54" t="s">
        <v>37</v>
      </c>
      <c r="H31" s="118">
        <f>H27-H29</f>
        <v>173543.66774999999</v>
      </c>
      <c r="I31" s="119"/>
      <c r="J31" s="49"/>
      <c r="K31" s="45"/>
      <c r="L31" s="55" t="s">
        <v>37</v>
      </c>
      <c r="M31" s="124">
        <f>M27-M29</f>
        <v>292284.07200000004</v>
      </c>
      <c r="N31" s="125"/>
      <c r="O31" s="49"/>
      <c r="P31" s="34"/>
      <c r="Q31" s="56" t="s">
        <v>37</v>
      </c>
      <c r="R31" s="120">
        <f>R27-R29</f>
        <v>336126.68279999995</v>
      </c>
      <c r="S31" s="121"/>
      <c r="T31" s="49"/>
      <c r="U31" s="34"/>
      <c r="AJ31" s="49"/>
      <c r="AK31" s="22"/>
      <c r="AL31" s="24" t="s">
        <v>38</v>
      </c>
      <c r="AM31" s="25">
        <v>2</v>
      </c>
    </row>
    <row r="32" spans="1:39" ht="15" customHeight="1" x14ac:dyDescent="0.25">
      <c r="A32" s="22"/>
      <c r="B32" s="34"/>
      <c r="C32" s="34"/>
      <c r="D32" s="34"/>
      <c r="E32" s="34"/>
      <c r="F32" s="51"/>
      <c r="G32" s="191" t="s">
        <v>39</v>
      </c>
      <c r="H32" s="100">
        <f>H31/1</f>
        <v>173543.66774999999</v>
      </c>
      <c r="I32" s="193"/>
      <c r="J32" s="196"/>
      <c r="K32" s="45"/>
      <c r="L32" s="126" t="s">
        <v>40</v>
      </c>
      <c r="M32" s="128">
        <f>M31/12</f>
        <v>24357.006000000005</v>
      </c>
      <c r="N32" s="123"/>
      <c r="O32" s="95"/>
      <c r="P32" s="34"/>
      <c r="Q32" s="129" t="s">
        <v>41</v>
      </c>
      <c r="R32" s="78">
        <f>R31/24</f>
        <v>14005.278449999998</v>
      </c>
      <c r="S32" s="130"/>
      <c r="T32" s="49"/>
      <c r="U32" s="34"/>
      <c r="AJ32" s="49"/>
      <c r="AK32" s="22"/>
    </row>
    <row r="33" spans="1:42" ht="15.75" customHeight="1" x14ac:dyDescent="0.25">
      <c r="A33" s="22"/>
      <c r="B33" s="34"/>
      <c r="C33" s="34"/>
      <c r="D33" s="34"/>
      <c r="E33" s="34"/>
      <c r="F33" s="34"/>
      <c r="G33" s="192"/>
      <c r="H33" s="194"/>
      <c r="I33" s="195"/>
      <c r="J33" s="197"/>
      <c r="K33" s="45"/>
      <c r="L33" s="127"/>
      <c r="M33" s="93"/>
      <c r="N33" s="94"/>
      <c r="O33" s="89"/>
      <c r="P33" s="34"/>
      <c r="Q33" s="117"/>
      <c r="R33" s="106"/>
      <c r="S33" s="107"/>
      <c r="T33" s="49"/>
      <c r="U33" s="34"/>
      <c r="AJ33" s="49"/>
      <c r="AK33" s="22"/>
    </row>
    <row r="34" spans="1:42" ht="15.75" hidden="1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158" t="s">
        <v>43</v>
      </c>
      <c r="M34" s="159">
        <v>0</v>
      </c>
      <c r="N34" s="160"/>
      <c r="O34" s="143"/>
      <c r="P34" s="22"/>
      <c r="Q34" s="161" t="s">
        <v>44</v>
      </c>
      <c r="R34" s="162">
        <v>0</v>
      </c>
      <c r="S34" s="105"/>
      <c r="T34" s="47"/>
      <c r="U34" s="22"/>
      <c r="V34" s="163" t="s">
        <v>44</v>
      </c>
      <c r="W34" s="148">
        <v>0</v>
      </c>
      <c r="X34" s="110"/>
      <c r="Y34" s="47"/>
      <c r="Z34" s="22"/>
      <c r="AA34" s="150" t="s">
        <v>44</v>
      </c>
      <c r="AB34" s="146">
        <v>0</v>
      </c>
      <c r="AC34" s="79"/>
      <c r="AD34" s="47"/>
      <c r="AE34" s="61"/>
      <c r="AF34" s="154" t="s">
        <v>44</v>
      </c>
      <c r="AG34" s="146">
        <v>0</v>
      </c>
      <c r="AH34" s="156"/>
      <c r="AI34" s="62"/>
      <c r="AJ34" s="47"/>
      <c r="AK34" s="22"/>
    </row>
    <row r="35" spans="1:42" ht="15.75" hidden="1" customHeight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38"/>
      <c r="M35" s="141"/>
      <c r="N35" s="142"/>
      <c r="O35" s="144"/>
      <c r="P35" s="22"/>
      <c r="Q35" s="117"/>
      <c r="R35" s="106"/>
      <c r="S35" s="107"/>
      <c r="T35" s="47"/>
      <c r="U35" s="22"/>
      <c r="V35" s="164"/>
      <c r="W35" s="149"/>
      <c r="X35" s="75"/>
      <c r="Y35" s="47"/>
      <c r="Z35" s="22"/>
      <c r="AA35" s="151"/>
      <c r="AB35" s="152"/>
      <c r="AC35" s="153"/>
      <c r="AD35" s="47"/>
      <c r="AE35" s="61"/>
      <c r="AF35" s="155"/>
      <c r="AG35" s="152"/>
      <c r="AH35" s="157"/>
      <c r="AI35" s="62"/>
      <c r="AJ35" s="47"/>
      <c r="AK35" s="22"/>
    </row>
    <row r="36" spans="1:42" ht="15.75" hidden="1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37" t="s">
        <v>45</v>
      </c>
      <c r="M36" s="139">
        <f>(M27-M34)/12</f>
        <v>30446.257500000003</v>
      </c>
      <c r="N36" s="140"/>
      <c r="O36" s="143"/>
      <c r="P36" s="22"/>
      <c r="Q36" s="145" t="s">
        <v>46</v>
      </c>
      <c r="R36" s="146">
        <f>(R27-R34)/24</f>
        <v>17506.598062499997</v>
      </c>
      <c r="S36" s="130"/>
      <c r="T36" s="47"/>
      <c r="U36" s="22"/>
      <c r="V36" s="147" t="s">
        <v>45</v>
      </c>
      <c r="W36" s="148">
        <f>(C47-W34)/36</f>
        <v>13421.725181249996</v>
      </c>
      <c r="X36" s="110"/>
      <c r="Y36" s="47"/>
      <c r="Z36" s="22"/>
      <c r="AA36" s="132" t="s">
        <v>45</v>
      </c>
      <c r="AB36" s="131">
        <f>(H47-AB34)/36</f>
        <v>15434.983958437495</v>
      </c>
      <c r="AC36" s="101"/>
      <c r="AD36" s="47"/>
      <c r="AE36" s="47"/>
      <c r="AF36" s="133" t="s">
        <v>45</v>
      </c>
      <c r="AG36" s="134">
        <f>(M47-AG34)/36</f>
        <v>17750.231552203117</v>
      </c>
      <c r="AH36" s="135"/>
      <c r="AI36" s="62"/>
      <c r="AJ36" s="47"/>
      <c r="AK36" s="22"/>
    </row>
    <row r="37" spans="1:42" ht="15.75" hidden="1" customHeight="1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38"/>
      <c r="M37" s="141"/>
      <c r="N37" s="142"/>
      <c r="O37" s="144"/>
      <c r="P37" s="22"/>
      <c r="Q37" s="117"/>
      <c r="R37" s="106"/>
      <c r="S37" s="107"/>
      <c r="T37" s="47"/>
      <c r="U37" s="22"/>
      <c r="V37" s="71"/>
      <c r="W37" s="149"/>
      <c r="X37" s="75"/>
      <c r="Y37" s="47"/>
      <c r="Z37" s="22"/>
      <c r="AA37" s="77"/>
      <c r="AB37" s="80"/>
      <c r="AC37" s="81"/>
      <c r="AD37" s="47"/>
      <c r="AE37" s="47"/>
      <c r="AF37" s="83"/>
      <c r="AG37" s="86"/>
      <c r="AH37" s="136"/>
      <c r="AI37" s="47"/>
      <c r="AJ37" s="47"/>
      <c r="AK37" s="22"/>
    </row>
    <row r="38" spans="1:42" ht="15.75" customHeight="1" x14ac:dyDescent="0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63"/>
      <c r="AF38" s="22"/>
      <c r="AG38" s="22"/>
      <c r="AH38" s="22"/>
      <c r="AI38" s="22"/>
      <c r="AJ38" s="22"/>
      <c r="AK38" s="22"/>
    </row>
    <row r="39" spans="1:42" ht="15.75" customHeight="1" x14ac:dyDescent="0.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42" ht="15.7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1:42" ht="15.75" customHeight="1" x14ac:dyDescent="0.25">
      <c r="A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</row>
    <row r="42" spans="1:42" ht="15.75" customHeight="1" x14ac:dyDescent="0.25">
      <c r="A42" s="22"/>
      <c r="B42" s="200" t="s">
        <v>5</v>
      </c>
      <c r="C42" s="201"/>
      <c r="D42" s="202"/>
      <c r="E42" s="39"/>
      <c r="F42" s="22"/>
      <c r="G42" s="203" t="s">
        <v>6</v>
      </c>
      <c r="H42" s="204"/>
      <c r="I42" s="103"/>
      <c r="J42" s="40"/>
      <c r="K42" s="41"/>
      <c r="L42" s="205" t="s">
        <v>7</v>
      </c>
      <c r="M42" s="206"/>
      <c r="N42" s="207"/>
      <c r="O42" s="4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</row>
    <row r="43" spans="1:42" ht="15.75" customHeight="1" x14ac:dyDescent="0.25">
      <c r="A43" s="22"/>
      <c r="B43" s="108" t="s">
        <v>11</v>
      </c>
      <c r="C43" s="198">
        <f>VLOOKUP($C$20,'ETAPAS 1 Y 2'!$A$28:$R$194,4,0)</f>
        <v>283.221</v>
      </c>
      <c r="D43" s="110"/>
      <c r="E43" s="173"/>
      <c r="F43" s="22"/>
      <c r="G43" s="199" t="s">
        <v>11</v>
      </c>
      <c r="H43" s="165">
        <f>VLOOKUP($C$20,'ETAPAS 1 Y 2'!$A$28:$R$194,4,0)</f>
        <v>283.221</v>
      </c>
      <c r="I43" s="101"/>
      <c r="J43" s="167"/>
      <c r="K43" s="22"/>
      <c r="L43" s="90" t="s">
        <v>11</v>
      </c>
      <c r="M43" s="170">
        <f>VLOOKUP($C$20,'ETAPAS 1 Y 2'!$A$28:$R$194,4,0)</f>
        <v>283.221</v>
      </c>
      <c r="N43" s="171"/>
      <c r="O43" s="173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</row>
    <row r="44" spans="1:42" ht="15.75" customHeight="1" x14ac:dyDescent="0.25">
      <c r="A44" s="22"/>
      <c r="B44" s="71"/>
      <c r="C44" s="149"/>
      <c r="D44" s="75"/>
      <c r="E44" s="89"/>
      <c r="F44" s="22"/>
      <c r="G44" s="151"/>
      <c r="H44" s="166"/>
      <c r="I44" s="81"/>
      <c r="J44" s="168"/>
      <c r="K44" s="22"/>
      <c r="L44" s="169"/>
      <c r="M44" s="152"/>
      <c r="N44" s="172"/>
      <c r="O44" s="89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</row>
    <row r="45" spans="1:42" ht="15.75" customHeight="1" x14ac:dyDescent="0.25">
      <c r="A45" s="22"/>
      <c r="B45" s="243" t="s">
        <v>33</v>
      </c>
      <c r="C45" s="148">
        <f>VLOOKUP($C$20,'ETAPAS 1 Y 2'!$A$28:$R$194,13,0)</f>
        <v>1706.0249999999996</v>
      </c>
      <c r="D45" s="110"/>
      <c r="E45" s="95"/>
      <c r="F45" s="22"/>
      <c r="G45" s="113" t="s">
        <v>33</v>
      </c>
      <c r="H45" s="131">
        <f>VLOOKUP($C$20,'ETAPAS 1 Y 2'!$A$28:$R$194,15,0)</f>
        <v>1961.9287499999994</v>
      </c>
      <c r="I45" s="101"/>
      <c r="J45" s="95"/>
      <c r="K45" s="49"/>
      <c r="L45" s="90" t="s">
        <v>33</v>
      </c>
      <c r="M45" s="134">
        <f>VLOOKUP($C$20,'ETAPAS 1 Y 2'!$A$28:$R$194,17,0)</f>
        <v>2256.2180624999992</v>
      </c>
      <c r="N45" s="135"/>
      <c r="O45" s="95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</row>
    <row r="46" spans="1:42" ht="15.75" customHeight="1" x14ac:dyDescent="0.25">
      <c r="A46" s="22"/>
      <c r="B46" s="71"/>
      <c r="C46" s="149"/>
      <c r="D46" s="75"/>
      <c r="E46" s="89"/>
      <c r="F46" s="22"/>
      <c r="G46" s="77"/>
      <c r="H46" s="80"/>
      <c r="I46" s="81"/>
      <c r="J46" s="89"/>
      <c r="K46" s="32"/>
      <c r="L46" s="83"/>
      <c r="M46" s="86"/>
      <c r="N46" s="136"/>
      <c r="O46" s="89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</row>
    <row r="47" spans="1:42" ht="15.75" customHeight="1" x14ac:dyDescent="0.25">
      <c r="A47" s="22"/>
      <c r="B47" s="108" t="s">
        <v>34</v>
      </c>
      <c r="C47" s="146">
        <f>VLOOKUP($C$20,'ETAPAS 1 Y 2'!$A$28:$R$194,14,0)</f>
        <v>483182.10652499989</v>
      </c>
      <c r="D47" s="239"/>
      <c r="E47" s="95"/>
      <c r="F47" s="22"/>
      <c r="G47" s="113" t="s">
        <v>34</v>
      </c>
      <c r="H47" s="131">
        <f>VLOOKUP($C$20,'ETAPAS 1 Y 2'!$A$28:$R$194,16,0)</f>
        <v>555659.42250374984</v>
      </c>
      <c r="I47" s="101"/>
      <c r="J47" s="95"/>
      <c r="K47" s="49"/>
      <c r="L47" s="241" t="s">
        <v>34</v>
      </c>
      <c r="M47" s="146">
        <f>VLOOKUP($C$20,'ETAPAS 1 Y 2'!$A$28:$R$194,18,0)</f>
        <v>639008.33587931225</v>
      </c>
      <c r="N47" s="242"/>
      <c r="O47" s="95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</row>
    <row r="48" spans="1:42" ht="15.75" customHeight="1" x14ac:dyDescent="0.25">
      <c r="A48" s="22"/>
      <c r="B48" s="71"/>
      <c r="C48" s="74"/>
      <c r="D48" s="75"/>
      <c r="E48" s="89"/>
      <c r="F48" s="22"/>
      <c r="G48" s="77"/>
      <c r="H48" s="80"/>
      <c r="I48" s="81"/>
      <c r="J48" s="89"/>
      <c r="K48" s="32"/>
      <c r="L48" s="83"/>
      <c r="M48" s="152"/>
      <c r="N48" s="172"/>
      <c r="O48" s="89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</row>
    <row r="49" spans="1:42" ht="15.75" customHeight="1" x14ac:dyDescent="0.25">
      <c r="A49" s="22"/>
      <c r="B49" s="108" t="s">
        <v>36</v>
      </c>
      <c r="C49" s="109">
        <f>C47*E49</f>
        <v>96636.421304999982</v>
      </c>
      <c r="D49" s="110"/>
      <c r="E49" s="88">
        <v>0.2</v>
      </c>
      <c r="F49" s="22"/>
      <c r="G49" s="113" t="s">
        <v>36</v>
      </c>
      <c r="H49" s="100">
        <f>H47*J49</f>
        <v>111131.88450074998</v>
      </c>
      <c r="I49" s="101"/>
      <c r="J49" s="88">
        <v>0.2</v>
      </c>
      <c r="K49" s="52"/>
      <c r="L49" s="90" t="s">
        <v>36</v>
      </c>
      <c r="M49" s="84">
        <f>M47*O49</f>
        <v>127801.66717586246</v>
      </c>
      <c r="N49" s="85"/>
      <c r="O49" s="96">
        <v>0.2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</row>
    <row r="50" spans="1:42" ht="15.75" customHeight="1" x14ac:dyDescent="0.25">
      <c r="A50" s="22"/>
      <c r="B50" s="71"/>
      <c r="C50" s="111"/>
      <c r="D50" s="112"/>
      <c r="E50" s="89"/>
      <c r="F50" s="22"/>
      <c r="G50" s="77"/>
      <c r="H50" s="80"/>
      <c r="I50" s="81"/>
      <c r="J50" s="89"/>
      <c r="K50" s="32"/>
      <c r="L50" s="83"/>
      <c r="M50" s="86"/>
      <c r="N50" s="87"/>
      <c r="O50" s="9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</row>
    <row r="51" spans="1:42" ht="15.75" customHeight="1" x14ac:dyDescent="0.25">
      <c r="A51" s="22"/>
      <c r="B51" s="57" t="s">
        <v>37</v>
      </c>
      <c r="C51" s="114">
        <f>C47-C49</f>
        <v>386545.68521999993</v>
      </c>
      <c r="D51" s="115"/>
      <c r="E51" s="49"/>
      <c r="F51" s="22"/>
      <c r="G51" s="58" t="s">
        <v>37</v>
      </c>
      <c r="H51" s="102">
        <f>H47-H49</f>
        <v>444527.53800299985</v>
      </c>
      <c r="I51" s="103"/>
      <c r="J51" s="49"/>
      <c r="K51" s="49"/>
      <c r="L51" s="59" t="s">
        <v>37</v>
      </c>
      <c r="M51" s="98">
        <f>M47-M49</f>
        <v>511206.66870344977</v>
      </c>
      <c r="N51" s="99"/>
      <c r="O51" s="6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</row>
    <row r="52" spans="1:42" ht="15.75" customHeight="1" x14ac:dyDescent="0.25">
      <c r="A52" s="22"/>
      <c r="B52" s="70" t="s">
        <v>42</v>
      </c>
      <c r="C52" s="72">
        <f>C51/36</f>
        <v>10737.380144999997</v>
      </c>
      <c r="D52" s="73"/>
      <c r="E52" s="49"/>
      <c r="F52" s="22"/>
      <c r="G52" s="76" t="s">
        <v>50</v>
      </c>
      <c r="H52" s="78">
        <f>H51/48</f>
        <v>9260.9903750624962</v>
      </c>
      <c r="I52" s="79"/>
      <c r="J52" s="49"/>
      <c r="K52" s="49"/>
      <c r="L52" s="82" t="s">
        <v>51</v>
      </c>
      <c r="M52" s="84">
        <f>M51/60</f>
        <v>8520.1111450574954</v>
      </c>
      <c r="N52" s="85"/>
      <c r="O52" s="60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</row>
    <row r="53" spans="1:42" ht="15.75" customHeight="1" x14ac:dyDescent="0.25">
      <c r="A53" s="22"/>
      <c r="B53" s="71"/>
      <c r="C53" s="74"/>
      <c r="D53" s="75"/>
      <c r="E53" s="49"/>
      <c r="F53" s="22"/>
      <c r="G53" s="77"/>
      <c r="H53" s="80"/>
      <c r="I53" s="81"/>
      <c r="J53" s="49"/>
      <c r="K53" s="49"/>
      <c r="L53" s="83"/>
      <c r="M53" s="86"/>
      <c r="N53" s="87"/>
      <c r="O53" s="60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</row>
    <row r="54" spans="1:42" ht="15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</row>
    <row r="55" spans="1:42" ht="15.75" customHeight="1" x14ac:dyDescent="0.25">
      <c r="A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</row>
    <row r="56" spans="1:42" ht="15.75" customHeight="1" x14ac:dyDescent="0.25">
      <c r="A56" s="22"/>
      <c r="B56" s="22" t="s">
        <v>47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</row>
    <row r="57" spans="1:42" ht="15.75" customHeight="1" x14ac:dyDescent="0.25">
      <c r="A57" s="22"/>
      <c r="B57" s="22" t="s">
        <v>48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</row>
    <row r="58" spans="1:42" ht="15.75" customHeigh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</row>
    <row r="59" spans="1:42" ht="15.7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</row>
    <row r="60" spans="1:42" ht="15.75" customHeigh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5.75" customHeigh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</row>
    <row r="62" spans="1:42" ht="15.75" customHeigh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</row>
    <row r="63" spans="1:42" ht="15.7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</row>
    <row r="64" spans="1:42" ht="15.75" customHeigh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</row>
    <row r="65" spans="1:42" ht="15.75" customHeigh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</row>
    <row r="66" spans="1:42" ht="15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</row>
    <row r="67" spans="1:42" ht="15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</row>
    <row r="68" spans="1:42" ht="15.75" customHeight="1" x14ac:dyDescent="0.25">
      <c r="A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</row>
    <row r="69" spans="1:42" ht="15.75" customHeight="1" x14ac:dyDescent="0.25">
      <c r="A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</row>
    <row r="70" spans="1:42" ht="15.75" customHeigh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ht="15.75" customHeigh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</row>
    <row r="72" spans="1:42" ht="15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</row>
    <row r="73" spans="1:42" ht="15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</row>
    <row r="74" spans="1:42" ht="15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</row>
    <row r="75" spans="1:42" ht="15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</row>
    <row r="76" spans="1:42" ht="15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</row>
    <row r="77" spans="1:42" ht="15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</row>
    <row r="78" spans="1:42" ht="15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</row>
    <row r="79" spans="1:42" ht="15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</row>
    <row r="80" spans="1:42" ht="15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</row>
    <row r="81" spans="1:42" ht="15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</row>
    <row r="82" spans="1:42" ht="15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</row>
    <row r="83" spans="1:42" ht="15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</row>
    <row r="84" spans="1:42" ht="15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</row>
    <row r="85" spans="1:42" ht="15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</row>
    <row r="86" spans="1:42" ht="15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</row>
    <row r="87" spans="1:42" ht="15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</row>
    <row r="88" spans="1:42" ht="15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</row>
    <row r="89" spans="1:42" ht="15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</row>
    <row r="90" spans="1:42" ht="15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</row>
    <row r="91" spans="1:42" ht="15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</row>
    <row r="92" spans="1:42" ht="15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</row>
    <row r="93" spans="1:42" ht="15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</row>
    <row r="94" spans="1:42" ht="15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</row>
    <row r="95" spans="1:42" ht="15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</row>
    <row r="96" spans="1:42" ht="15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</row>
    <row r="97" spans="1:42" ht="15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</row>
    <row r="98" spans="1:42" ht="15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</row>
    <row r="99" spans="1:42" ht="15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</row>
    <row r="100" spans="1:42" ht="15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</row>
    <row r="101" spans="1:42" ht="15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</row>
    <row r="102" spans="1:42" ht="15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</row>
    <row r="103" spans="1:42" ht="15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</row>
    <row r="104" spans="1:42" ht="15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</row>
    <row r="105" spans="1:42" ht="15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</row>
    <row r="106" spans="1:42" ht="15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</row>
    <row r="107" spans="1:42" ht="15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</row>
    <row r="108" spans="1:42" ht="15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</row>
    <row r="109" spans="1:42" ht="15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</row>
    <row r="110" spans="1:42" ht="15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</row>
    <row r="111" spans="1:42" ht="15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</row>
    <row r="112" spans="1:42" ht="15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</row>
    <row r="113" spans="1:42" ht="15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</row>
    <row r="114" spans="1:42" ht="15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</row>
    <row r="115" spans="1:42" ht="15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</row>
    <row r="116" spans="1:42" ht="15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</row>
    <row r="117" spans="1:42" ht="15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</row>
    <row r="118" spans="1:42" ht="15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</row>
    <row r="119" spans="1:42" ht="15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</row>
    <row r="120" spans="1:42" ht="15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</row>
    <row r="121" spans="1:42" ht="15.7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</row>
    <row r="122" spans="1:42" ht="15.7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</row>
    <row r="123" spans="1:42" ht="15.7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</row>
    <row r="124" spans="1:42" ht="15.7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</row>
    <row r="125" spans="1:42" ht="15.7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</row>
    <row r="126" spans="1:42" ht="15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</row>
    <row r="127" spans="1:42" ht="15.7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</row>
    <row r="128" spans="1:42" ht="15.7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</row>
    <row r="129" spans="1:42" ht="15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</row>
    <row r="130" spans="1:42" ht="15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</row>
    <row r="131" spans="1:42" ht="15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</row>
    <row r="132" spans="1:42" ht="15.7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</row>
    <row r="133" spans="1:42" ht="15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</row>
    <row r="134" spans="1:42" ht="15.7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</row>
    <row r="135" spans="1:42" ht="15.7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</row>
    <row r="136" spans="1:42" ht="15.7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</row>
    <row r="137" spans="1:42" ht="15.7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</row>
    <row r="138" spans="1:42" ht="15.7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</row>
    <row r="139" spans="1:42" ht="15.7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</row>
    <row r="140" spans="1:42" ht="15.7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</row>
    <row r="141" spans="1:42" ht="15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</row>
    <row r="142" spans="1:42" ht="15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</row>
    <row r="143" spans="1:42" ht="15.7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</row>
    <row r="144" spans="1:42" ht="15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</row>
    <row r="145" spans="1:42" ht="15.7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</row>
    <row r="146" spans="1:42" ht="15.7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</row>
    <row r="147" spans="1:42" ht="15.7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</row>
    <row r="148" spans="1:42" ht="15.7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</row>
    <row r="149" spans="1:42" ht="15.7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</row>
    <row r="150" spans="1:42" ht="15.7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</row>
    <row r="151" spans="1:42" ht="15.7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</row>
    <row r="152" spans="1:42" ht="15.7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</row>
    <row r="153" spans="1:42" ht="15.7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</row>
    <row r="154" spans="1:42" ht="15.7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</row>
    <row r="155" spans="1:42" ht="15.7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</row>
    <row r="156" spans="1:42" ht="15.7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</row>
    <row r="157" spans="1:42" ht="15.7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</row>
    <row r="158" spans="1:42" ht="15.7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</row>
    <row r="159" spans="1:42" ht="15.7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</row>
    <row r="160" spans="1:42" ht="15.7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</row>
    <row r="161" spans="1:42" ht="15.7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</row>
    <row r="162" spans="1:42" ht="15.7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</row>
    <row r="163" spans="1:42" ht="15.7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</row>
    <row r="164" spans="1:42" ht="15.7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</row>
    <row r="165" spans="1:42" ht="15.7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</row>
    <row r="166" spans="1:42" ht="15.7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</row>
    <row r="167" spans="1:42" ht="15.7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</row>
    <row r="168" spans="1:42" ht="15.7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</row>
    <row r="169" spans="1:42" ht="15.7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</row>
    <row r="170" spans="1:42" ht="15.7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</row>
    <row r="171" spans="1:42" ht="15.7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</row>
    <row r="172" spans="1:42" ht="15.7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</row>
    <row r="173" spans="1:42" ht="15.7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</row>
    <row r="174" spans="1:42" ht="15.7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</row>
    <row r="175" spans="1:42" ht="15.7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</row>
    <row r="176" spans="1:42" ht="15.7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</row>
    <row r="177" spans="1:42" ht="15.7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</row>
    <row r="178" spans="1:42" ht="15.7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</row>
    <row r="179" spans="1:42" ht="15.7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</row>
    <row r="180" spans="1:42" ht="15.7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</row>
    <row r="181" spans="1:42" ht="15.7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</row>
    <row r="182" spans="1:42" ht="15.7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</row>
    <row r="183" spans="1:42" ht="15.7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</row>
    <row r="184" spans="1:42" ht="15.7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</row>
    <row r="185" spans="1:42" ht="15.7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</row>
    <row r="186" spans="1:42" ht="15.7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</row>
    <row r="187" spans="1:42" ht="15.7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</row>
    <row r="188" spans="1:42" ht="15.75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</row>
    <row r="189" spans="1:42" ht="15.75" customHeigh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</row>
    <row r="190" spans="1:42" ht="15.75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</row>
    <row r="191" spans="1:42" ht="15.75" customHeigh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</row>
    <row r="192" spans="1:42" ht="15.75" customHeigh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</row>
    <row r="193" spans="1:42" ht="15.7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</row>
    <row r="194" spans="1:42" ht="15.7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</row>
    <row r="195" spans="1:42" ht="15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</row>
    <row r="196" spans="1:42" ht="15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</row>
    <row r="197" spans="1:42" ht="15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</row>
    <row r="198" spans="1:42" ht="15.7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</row>
    <row r="199" spans="1:42" ht="15.7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</row>
    <row r="200" spans="1:42" ht="15.7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</row>
    <row r="201" spans="1:42" ht="15.7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</row>
    <row r="202" spans="1:42" ht="15.7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</row>
    <row r="203" spans="1:42" ht="15.75" customHeigh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</row>
    <row r="204" spans="1:42" ht="15.75" customHeigh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</row>
    <row r="205" spans="1:42" ht="15.7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</row>
    <row r="206" spans="1:42" ht="15.75" customHeigh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</row>
    <row r="207" spans="1:42" ht="15.75" customHeigh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</row>
    <row r="208" spans="1:42" ht="15.75" customHeigh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</row>
    <row r="209" spans="1:42" ht="15.75" customHeigh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</row>
    <row r="210" spans="1:42" ht="15.75" customHeigh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</row>
    <row r="211" spans="1:42" ht="15.75" customHeigh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</row>
    <row r="212" spans="1:42" ht="15.75" customHeigh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</row>
    <row r="213" spans="1:42" ht="15.75" customHeigh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</row>
    <row r="214" spans="1:42" ht="15.75" customHeigh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</row>
    <row r="215" spans="1:42" ht="15.75" customHeigh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</row>
    <row r="216" spans="1:42" ht="15.75" customHeigh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</row>
    <row r="217" spans="1:42" ht="15.75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</row>
    <row r="218" spans="1:42" ht="15.75" customHeigh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</row>
    <row r="219" spans="1:42" ht="15.75" customHeigh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</row>
    <row r="220" spans="1:42" ht="15.75" customHeigh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</row>
    <row r="221" spans="1:42" ht="15.75" customHeigh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</row>
    <row r="222" spans="1:42" ht="15.75" customHeigh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</row>
    <row r="223" spans="1:42" ht="15.75" customHeigh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</row>
    <row r="224" spans="1:42" ht="15.75" customHeigh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</row>
    <row r="225" spans="1:42" ht="15.75" customHeigh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</row>
    <row r="226" spans="1:42" ht="15.75" customHeigh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</row>
    <row r="227" spans="1:42" ht="15.75" customHeigh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</row>
    <row r="228" spans="1:42" ht="15.75" customHeigh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</row>
    <row r="229" spans="1:42" ht="15.75" customHeigh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</row>
    <row r="230" spans="1:42" ht="15.75" customHeigh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</row>
    <row r="231" spans="1:42" ht="15.75" customHeigh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</row>
    <row r="232" spans="1:42" ht="15.75" customHeigh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</row>
    <row r="233" spans="1:42" ht="15.75" customHeigh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</row>
    <row r="234" spans="1:42" ht="15.75" customHeigh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</row>
    <row r="235" spans="1:42" ht="15.75" customHeigh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</row>
    <row r="236" spans="1:42" ht="15.75" customHeigh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</row>
    <row r="237" spans="1:42" ht="15.75" customHeigh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</row>
    <row r="238" spans="1:42" ht="15.75" customHeigh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</row>
    <row r="239" spans="1:42" ht="15.75" customHeigh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</row>
    <row r="240" spans="1:42" ht="15.7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</row>
    <row r="241" spans="1:42" ht="15.75" customHeigh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</row>
    <row r="242" spans="1:42" ht="15.75" customHeigh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</row>
    <row r="243" spans="1:42" ht="15.75" customHeight="1" x14ac:dyDescent="0.25"/>
    <row r="244" spans="1:42" ht="15.75" customHeight="1" x14ac:dyDescent="0.25"/>
    <row r="245" spans="1:42" ht="15.75" customHeight="1" x14ac:dyDescent="0.25"/>
    <row r="246" spans="1:42" ht="15.75" customHeight="1" x14ac:dyDescent="0.25"/>
    <row r="247" spans="1:42" ht="15.75" customHeight="1" x14ac:dyDescent="0.25"/>
    <row r="248" spans="1:42" ht="15.75" customHeight="1" x14ac:dyDescent="0.25"/>
    <row r="249" spans="1:42" ht="15.75" customHeight="1" x14ac:dyDescent="0.25"/>
    <row r="250" spans="1:42" ht="15.75" customHeight="1" x14ac:dyDescent="0.25"/>
    <row r="251" spans="1:42" ht="15.75" customHeight="1" x14ac:dyDescent="0.25"/>
    <row r="252" spans="1:42" ht="15.75" customHeight="1" x14ac:dyDescent="0.25"/>
    <row r="253" spans="1:42" ht="15.75" customHeight="1" x14ac:dyDescent="0.25"/>
    <row r="254" spans="1:42" ht="15.75" customHeight="1" x14ac:dyDescent="0.25"/>
    <row r="255" spans="1:42" ht="15.75" customHeight="1" x14ac:dyDescent="0.25"/>
    <row r="256" spans="1:42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27">
    <mergeCell ref="B15:N15"/>
    <mergeCell ref="B16:M18"/>
    <mergeCell ref="H20:I20"/>
    <mergeCell ref="B22:D22"/>
    <mergeCell ref="G22:I22"/>
    <mergeCell ref="L22:N22"/>
    <mergeCell ref="Q22:S22"/>
    <mergeCell ref="H47:I48"/>
    <mergeCell ref="J47:J48"/>
    <mergeCell ref="Q27:Q28"/>
    <mergeCell ref="R27:S28"/>
    <mergeCell ref="B47:B48"/>
    <mergeCell ref="C47:D48"/>
    <mergeCell ref="E47:E48"/>
    <mergeCell ref="G47:G48"/>
    <mergeCell ref="Q23:Q24"/>
    <mergeCell ref="R23:S24"/>
    <mergeCell ref="O45:O46"/>
    <mergeCell ref="L47:L48"/>
    <mergeCell ref="M47:N48"/>
    <mergeCell ref="O47:O48"/>
    <mergeCell ref="B45:B46"/>
    <mergeCell ref="C45:D46"/>
    <mergeCell ref="E45:E46"/>
    <mergeCell ref="T23:T24"/>
    <mergeCell ref="B43:B44"/>
    <mergeCell ref="C43:D44"/>
    <mergeCell ref="E43:E44"/>
    <mergeCell ref="G43:G44"/>
    <mergeCell ref="B42:D42"/>
    <mergeCell ref="G42:I42"/>
    <mergeCell ref="L42:N42"/>
    <mergeCell ref="T27:T28"/>
    <mergeCell ref="Q25:Q26"/>
    <mergeCell ref="R25:S26"/>
    <mergeCell ref="T25:T26"/>
    <mergeCell ref="B23:B24"/>
    <mergeCell ref="C23:D24"/>
    <mergeCell ref="G23:G24"/>
    <mergeCell ref="H23:I24"/>
    <mergeCell ref="L23:L24"/>
    <mergeCell ref="M23:N24"/>
    <mergeCell ref="O23:O24"/>
    <mergeCell ref="B25:B26"/>
    <mergeCell ref="C25:D26"/>
    <mergeCell ref="G25:G26"/>
    <mergeCell ref="H25:I26"/>
    <mergeCell ref="L25:L26"/>
    <mergeCell ref="G45:G46"/>
    <mergeCell ref="H43:I44"/>
    <mergeCell ref="J43:J44"/>
    <mergeCell ref="L43:L44"/>
    <mergeCell ref="M43:N44"/>
    <mergeCell ref="O43:O44"/>
    <mergeCell ref="B27:B28"/>
    <mergeCell ref="C27:D28"/>
    <mergeCell ref="G27:G28"/>
    <mergeCell ref="H27:I28"/>
    <mergeCell ref="L27:L28"/>
    <mergeCell ref="M27:N28"/>
    <mergeCell ref="O27:O28"/>
    <mergeCell ref="H29:I30"/>
    <mergeCell ref="J29:J30"/>
    <mergeCell ref="L29:L30"/>
    <mergeCell ref="O29:O30"/>
    <mergeCell ref="G29:G30"/>
    <mergeCell ref="J45:J46"/>
    <mergeCell ref="L45:L46"/>
    <mergeCell ref="G32:G33"/>
    <mergeCell ref="H32:I33"/>
    <mergeCell ref="J32:J33"/>
    <mergeCell ref="M45:N46"/>
    <mergeCell ref="AA34:AA35"/>
    <mergeCell ref="AB34:AC35"/>
    <mergeCell ref="AF34:AF35"/>
    <mergeCell ref="AG34:AH35"/>
    <mergeCell ref="L34:L35"/>
    <mergeCell ref="M34:N35"/>
    <mergeCell ref="O34:O35"/>
    <mergeCell ref="Q34:Q35"/>
    <mergeCell ref="R34:S35"/>
    <mergeCell ref="V34:V35"/>
    <mergeCell ref="W34:X35"/>
    <mergeCell ref="AA36:AA37"/>
    <mergeCell ref="AB36:AC37"/>
    <mergeCell ref="AF36:AF37"/>
    <mergeCell ref="AG36:AH37"/>
    <mergeCell ref="L36:L37"/>
    <mergeCell ref="M36:N37"/>
    <mergeCell ref="O36:O37"/>
    <mergeCell ref="Q36:Q37"/>
    <mergeCell ref="R36:S37"/>
    <mergeCell ref="V36:V37"/>
    <mergeCell ref="W36:X37"/>
    <mergeCell ref="M25:N26"/>
    <mergeCell ref="O25:O26"/>
    <mergeCell ref="O49:O50"/>
    <mergeCell ref="M51:N51"/>
    <mergeCell ref="H49:I50"/>
    <mergeCell ref="H51:I51"/>
    <mergeCell ref="R29:S30"/>
    <mergeCell ref="T29:T30"/>
    <mergeCell ref="B49:B50"/>
    <mergeCell ref="C49:D50"/>
    <mergeCell ref="E49:E50"/>
    <mergeCell ref="G49:G50"/>
    <mergeCell ref="C51:D51"/>
    <mergeCell ref="Q29:Q30"/>
    <mergeCell ref="H31:I31"/>
    <mergeCell ref="R31:S31"/>
    <mergeCell ref="M29:N30"/>
    <mergeCell ref="M31:N31"/>
    <mergeCell ref="L32:L33"/>
    <mergeCell ref="M32:N33"/>
    <mergeCell ref="O32:O33"/>
    <mergeCell ref="Q32:Q33"/>
    <mergeCell ref="R32:S33"/>
    <mergeCell ref="H45:I46"/>
    <mergeCell ref="B52:B53"/>
    <mergeCell ref="C52:D53"/>
    <mergeCell ref="G52:G53"/>
    <mergeCell ref="H52:I53"/>
    <mergeCell ref="L52:L53"/>
    <mergeCell ref="M52:N53"/>
    <mergeCell ref="J49:J50"/>
    <mergeCell ref="L49:L50"/>
    <mergeCell ref="M49:N50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ETAPAS 1 Y 2</vt:lpstr>
      <vt:lpstr>COTIZADOR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GT-TCH-003</dc:creator>
  <cp:lastModifiedBy>BARRERA</cp:lastModifiedBy>
  <dcterms:created xsi:type="dcterms:W3CDTF">2022-03-29T16:45:12Z</dcterms:created>
  <dcterms:modified xsi:type="dcterms:W3CDTF">2022-05-26T22:14:03Z</dcterms:modified>
</cp:coreProperties>
</file>