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OKER\Desktop\cobalto\"/>
    </mc:Choice>
  </mc:AlternateContent>
  <bookViews>
    <workbookView xWindow="0" yWindow="0" windowWidth="20490" windowHeight="7530" tabRatio="811" activeTab="1"/>
  </bookViews>
  <sheets>
    <sheet name="Cotizacion" sheetId="12" r:id="rId1"/>
    <sheet name="Inventario" sheetId="9" r:id="rId2"/>
    <sheet name="CHART" sheetId="13" r:id="rId3"/>
    <sheet name="Hoja1" sheetId="10" state="hidden" r:id="rId4"/>
  </sheets>
  <definedNames>
    <definedName name="_xlnm._FilterDatabase" localSheetId="3" hidden="1">Hoja1!$A$3:$C$13</definedName>
    <definedName name="_xlnm._FilterDatabase" localSheetId="1" hidden="1">Inventario!$B$1:$U$114</definedName>
    <definedName name="_xlnm.Print_Area" localSheetId="0">Cotizacion!$A$1:$I$55</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3" l="1"/>
  <c r="K80" i="9"/>
  <c r="K10" i="9"/>
  <c r="A18" i="9" l="1"/>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3" i="9"/>
  <c r="A4" i="9"/>
  <c r="A5" i="9"/>
  <c r="A6" i="9"/>
  <c r="A7" i="9"/>
  <c r="A8" i="9"/>
  <c r="A9" i="9"/>
  <c r="A10" i="9"/>
  <c r="A11" i="9"/>
  <c r="A12" i="9"/>
  <c r="A13" i="9"/>
  <c r="A14" i="9"/>
  <c r="A15" i="9"/>
  <c r="A16" i="9"/>
  <c r="A17" i="9"/>
  <c r="A2" i="9"/>
  <c r="F14" i="12"/>
  <c r="D5" i="10"/>
  <c r="AN24" i="13" l="1"/>
  <c r="F42" i="13"/>
  <c r="G41" i="13" s="1"/>
  <c r="R45" i="13"/>
  <c r="S44" i="13" s="1"/>
  <c r="F30" i="13"/>
  <c r="G31" i="13" s="1"/>
  <c r="R30" i="13"/>
  <c r="S31" i="13" s="1"/>
  <c r="AD45" i="13"/>
  <c r="AE44" i="13" s="1"/>
  <c r="AG42" i="13"/>
  <c r="AH41" i="13" s="1"/>
  <c r="AD30" i="13"/>
  <c r="AE31" i="13" s="1"/>
  <c r="BB43" i="13"/>
  <c r="AV42" i="13"/>
  <c r="AW41" i="13" s="1"/>
  <c r="AP33" i="13"/>
  <c r="AQ34" i="13" s="1"/>
  <c r="BB33" i="13"/>
  <c r="BC34" i="13" s="1"/>
  <c r="BB25" i="13"/>
  <c r="AP28" i="13"/>
  <c r="AQ27" i="13" s="1"/>
  <c r="AJ26" i="13"/>
  <c r="AD25" i="13"/>
  <c r="L45" i="13"/>
  <c r="M44" i="13" s="1"/>
  <c r="R43" i="13"/>
  <c r="L33" i="13"/>
  <c r="M34" i="13" s="1"/>
  <c r="X45" i="13"/>
  <c r="Y44" i="13" s="1"/>
  <c r="AD43" i="13"/>
  <c r="X33" i="13"/>
  <c r="Y34" i="13" s="1"/>
  <c r="AJ33" i="13"/>
  <c r="AK34" i="13" s="1"/>
  <c r="BB42" i="13"/>
  <c r="BC41" i="13" s="1"/>
  <c r="AP45" i="13"/>
  <c r="AQ44" i="13" s="1"/>
  <c r="AP30" i="13"/>
  <c r="AQ31" i="13" s="1"/>
  <c r="BB30" i="13"/>
  <c r="BC31" i="13" s="1"/>
  <c r="AV28" i="13"/>
  <c r="AW27" i="13" s="1"/>
  <c r="AP26" i="13"/>
  <c r="AJ25" i="13"/>
  <c r="AE24" i="13"/>
  <c r="I33" i="13"/>
  <c r="J34" i="13" s="1"/>
  <c r="AA43" i="13"/>
  <c r="AY45" i="13"/>
  <c r="AZ44" i="13" s="1"/>
  <c r="AY33" i="13"/>
  <c r="AZ34" i="13" s="1"/>
  <c r="AS25" i="13"/>
  <c r="AZ24" i="13"/>
  <c r="R42" i="13"/>
  <c r="S41" i="13" s="1"/>
  <c r="X30" i="13"/>
  <c r="Y31" i="13" s="1"/>
  <c r="AP43" i="13"/>
  <c r="AV26" i="13"/>
  <c r="C45" i="13"/>
  <c r="D44" i="13" s="1"/>
  <c r="U43" i="13"/>
  <c r="AS42" i="13"/>
  <c r="AT41" i="13" s="1"/>
  <c r="BE26" i="13"/>
  <c r="AK24" i="13"/>
  <c r="C42" i="13"/>
  <c r="D41" i="13" s="1"/>
  <c r="O45" i="13"/>
  <c r="P44" i="13" s="1"/>
  <c r="C30" i="13"/>
  <c r="D31" i="13" s="1"/>
  <c r="O30" i="13"/>
  <c r="P31" i="13" s="1"/>
  <c r="AA45" i="13"/>
  <c r="AB44" i="13" s="1"/>
  <c r="AA33" i="13"/>
  <c r="AB34" i="13" s="1"/>
  <c r="AM33" i="13"/>
  <c r="AN34" i="13" s="1"/>
  <c r="BE42" i="13"/>
  <c r="BF41" i="13" s="1"/>
  <c r="AS45" i="13"/>
  <c r="AT44" i="13" s="1"/>
  <c r="AS30" i="13"/>
  <c r="AT31" i="13" s="1"/>
  <c r="BE30" i="13"/>
  <c r="BF31" i="13" s="1"/>
  <c r="AY28" i="13"/>
  <c r="AZ27" i="13" s="1"/>
  <c r="AS26" i="13"/>
  <c r="AM25" i="13"/>
  <c r="AH24" i="13"/>
  <c r="BF24" i="13"/>
  <c r="AG26" i="13"/>
  <c r="BC24" i="13"/>
  <c r="AG33" i="13"/>
  <c r="AH34" i="13" s="1"/>
  <c r="O42" i="13"/>
  <c r="P41" i="13" s="1"/>
  <c r="AT24" i="13"/>
  <c r="F43" i="13"/>
  <c r="L42" i="13"/>
  <c r="M41" i="13" s="1"/>
  <c r="F33" i="13"/>
  <c r="G34" i="13" s="1"/>
  <c r="R33" i="13"/>
  <c r="S34" i="13" s="1"/>
  <c r="X42" i="13"/>
  <c r="Y41" i="13" s="1"/>
  <c r="AD33" i="13"/>
  <c r="AE34" i="13" s="1"/>
  <c r="BB45" i="13"/>
  <c r="BC44" i="13" s="1"/>
  <c r="AV43" i="13"/>
  <c r="AP42" i="13"/>
  <c r="AQ41" i="13" s="1"/>
  <c r="AV30" i="13"/>
  <c r="AW31" i="13" s="1"/>
  <c r="BB26" i="13"/>
  <c r="AV25" i="13"/>
  <c r="AJ28" i="13"/>
  <c r="AK27" i="13" s="1"/>
  <c r="AD26" i="13"/>
  <c r="C43" i="13"/>
  <c r="I42" i="13"/>
  <c r="J41" i="13" s="1"/>
  <c r="C33" i="13"/>
  <c r="D34" i="13" s="1"/>
  <c r="O33" i="13"/>
  <c r="P34" i="13" s="1"/>
  <c r="U42" i="13"/>
  <c r="V41" i="13" s="1"/>
  <c r="AG43" i="13"/>
  <c r="AG30" i="13"/>
  <c r="AH31" i="13" s="1"/>
  <c r="BE43" i="13"/>
  <c r="AY42" i="13"/>
  <c r="AZ41" i="13" s="1"/>
  <c r="AS33" i="13"/>
  <c r="AT34" i="13" s="1"/>
  <c r="BE33" i="13"/>
  <c r="BF34" i="13" s="1"/>
  <c r="BE25" i="13"/>
  <c r="AS28" i="13"/>
  <c r="AT27" i="13" s="1"/>
  <c r="AM26" i="13"/>
  <c r="AG25" i="13"/>
  <c r="I45" i="13"/>
  <c r="J44" i="13" s="1"/>
  <c r="U45" i="13"/>
  <c r="V44" i="13" s="1"/>
  <c r="AA30" i="13"/>
  <c r="AB31" i="13" s="1"/>
  <c r="AS43" i="13"/>
  <c r="AY26" i="13"/>
  <c r="F45" i="13"/>
  <c r="G44" i="13" s="1"/>
  <c r="L30" i="13"/>
  <c r="M31" i="13" s="1"/>
  <c r="AJ30" i="13"/>
  <c r="AK31" i="13" s="1"/>
  <c r="AV33" i="13"/>
  <c r="AW34" i="13" s="1"/>
  <c r="AP25" i="13"/>
  <c r="AW24" i="13"/>
  <c r="I30" i="13"/>
  <c r="J31" i="13" s="1"/>
  <c r="BE45" i="13"/>
  <c r="BF44" i="13" s="1"/>
  <c r="AY25" i="13"/>
  <c r="AQ24" i="13"/>
  <c r="O43" i="13"/>
  <c r="AM30" i="13"/>
  <c r="AN31" i="13" s="1"/>
  <c r="BE28" i="13"/>
  <c r="BF27" i="13" s="1"/>
  <c r="AG28" i="13"/>
  <c r="AH27" i="13" s="1"/>
  <c r="L43" i="13"/>
  <c r="X43" i="13"/>
  <c r="AD42" i="13"/>
  <c r="AE41" i="13" s="1"/>
  <c r="AV45" i="13"/>
  <c r="AW44" i="13" s="1"/>
  <c r="BB28" i="13"/>
  <c r="BC27" i="13" s="1"/>
  <c r="AD28" i="13"/>
  <c r="AE27" i="13" s="1"/>
  <c r="I43" i="13"/>
  <c r="AA42" i="13"/>
  <c r="AB41" i="13" s="1"/>
  <c r="AY43" i="13"/>
  <c r="AY30" i="13"/>
  <c r="AZ31" i="13" s="1"/>
  <c r="AM28" i="13"/>
  <c r="AN27" i="13" s="1"/>
  <c r="AG45" i="13"/>
  <c r="AH44" i="13" s="1"/>
  <c r="AM43" i="13"/>
  <c r="AJ43" i="13"/>
  <c r="AM42" i="13"/>
  <c r="AN41" i="13" s="1"/>
  <c r="AJ42" i="13"/>
  <c r="AK41" i="13" s="1"/>
  <c r="AM45" i="13"/>
  <c r="AN44" i="13" s="1"/>
  <c r="AJ45" i="13"/>
  <c r="AK44" i="13" s="1"/>
  <c r="R26" i="13"/>
  <c r="S24" i="13" s="1"/>
  <c r="X28" i="13"/>
  <c r="Y27" i="13" s="1"/>
  <c r="U16" i="13"/>
  <c r="V17" i="13" s="1"/>
  <c r="R28" i="13"/>
  <c r="S27" i="13" s="1"/>
  <c r="AA25" i="13"/>
  <c r="AA16" i="13"/>
  <c r="AB17" i="13" s="1"/>
  <c r="AA13" i="13"/>
  <c r="AB14" i="13" s="1"/>
  <c r="X25" i="13"/>
  <c r="X16" i="13"/>
  <c r="Y17" i="13" s="1"/>
  <c r="X13" i="13"/>
  <c r="Y14" i="13" s="1"/>
  <c r="AB24" i="13"/>
  <c r="R25" i="13"/>
  <c r="AA26" i="13"/>
  <c r="X26" i="13"/>
  <c r="Y24" i="13" s="1"/>
  <c r="R16" i="13"/>
  <c r="S17" i="13" s="1"/>
  <c r="R13" i="13"/>
  <c r="S14" i="13" s="1"/>
  <c r="U13" i="13"/>
  <c r="V14" i="13" s="1"/>
  <c r="AA28" i="13"/>
  <c r="AB27" i="13" s="1"/>
  <c r="D21" i="12"/>
  <c r="D20" i="12"/>
  <c r="D22" i="12"/>
  <c r="D19" i="12"/>
  <c r="D24" i="12"/>
  <c r="D25" i="12"/>
  <c r="C34" i="12" s="1"/>
  <c r="C36" i="12" s="1"/>
</calcChain>
</file>

<file path=xl/sharedStrings.xml><?xml version="1.0" encoding="utf-8"?>
<sst xmlns="http://schemas.openxmlformats.org/spreadsheetml/2006/main" count="993" uniqueCount="212">
  <si>
    <t>A</t>
  </si>
  <si>
    <t>C-1</t>
  </si>
  <si>
    <t>C-3</t>
  </si>
  <si>
    <t>C-4</t>
  </si>
  <si>
    <t>C-5</t>
  </si>
  <si>
    <t>C-6</t>
  </si>
  <si>
    <t>C-7</t>
  </si>
  <si>
    <t>C-8</t>
  </si>
  <si>
    <t>C-9</t>
  </si>
  <si>
    <t>C-10</t>
  </si>
  <si>
    <t>C-11</t>
  </si>
  <si>
    <t>C-12</t>
  </si>
  <si>
    <t>C-13</t>
  </si>
  <si>
    <t>C-14</t>
  </si>
  <si>
    <t>C-15</t>
  </si>
  <si>
    <t>C-16</t>
  </si>
  <si>
    <t>C-17</t>
  </si>
  <si>
    <t>C-18</t>
  </si>
  <si>
    <t>C-19</t>
  </si>
  <si>
    <t>C-20</t>
  </si>
  <si>
    <t>C-21</t>
  </si>
  <si>
    <t>C-22</t>
  </si>
  <si>
    <t>C-23</t>
  </si>
  <si>
    <t>C-24</t>
  </si>
  <si>
    <t>C-26</t>
  </si>
  <si>
    <t>C-27</t>
  </si>
  <si>
    <t>C-28</t>
  </si>
  <si>
    <t>C-29</t>
  </si>
  <si>
    <t>C-2</t>
  </si>
  <si>
    <t>B</t>
  </si>
  <si>
    <t>C</t>
  </si>
  <si>
    <t>D</t>
  </si>
  <si>
    <t>90-A</t>
  </si>
  <si>
    <t>C-25</t>
  </si>
  <si>
    <t>DICIEMBRE 2022</t>
  </si>
  <si>
    <t>JUNIO 2022</t>
  </si>
  <si>
    <t>JULIO 2022</t>
  </si>
  <si>
    <t>AGOSTO 2022</t>
  </si>
  <si>
    <t>SEPTIEMBRE 2022</t>
  </si>
  <si>
    <t>OCTUBRE 2022</t>
  </si>
  <si>
    <t>NOVIEMBRE 2022</t>
  </si>
  <si>
    <t>BANCARIO</t>
  </si>
  <si>
    <t>TIPO DE INSCRIPCIÓN</t>
  </si>
  <si>
    <t>#</t>
  </si>
  <si>
    <t>Etiquetas de fila</t>
  </si>
  <si>
    <t>(en blanco)</t>
  </si>
  <si>
    <t>Total general</t>
  </si>
  <si>
    <t>Cuenta de Edificio</t>
  </si>
  <si>
    <t>ETAPA VTA</t>
  </si>
  <si>
    <t>% SALIDA X ETAPA</t>
  </si>
  <si>
    <t>M2 CONSTRUCCION</t>
  </si>
  <si>
    <t>VIVIENDA</t>
  </si>
  <si>
    <t>EDIFICIO</t>
  </si>
  <si>
    <t>LOTE</t>
  </si>
  <si>
    <t>MZA</t>
  </si>
  <si>
    <t>ENTREGA TORRE</t>
  </si>
  <si>
    <t>DISPONIBILIDAD</t>
  </si>
  <si>
    <t>DISPONIBLE</t>
  </si>
  <si>
    <t>BLOQUEADO</t>
  </si>
  <si>
    <t>ETAPA DE VENTA</t>
  </si>
  <si>
    <t>PRECIO REDONDEADO</t>
  </si>
  <si>
    <t>ASESOR</t>
  </si>
  <si>
    <t>CTE</t>
  </si>
  <si>
    <t>FECHA RESERVADO</t>
  </si>
  <si>
    <t>NIVEL</t>
  </si>
  <si>
    <t>PLANTA ALTA</t>
  </si>
  <si>
    <t>PLANTA BAJA</t>
  </si>
  <si>
    <t>DEPARTAMENTO</t>
  </si>
  <si>
    <t>TIPO</t>
  </si>
  <si>
    <t>CAJONES</t>
  </si>
  <si>
    <t>Estatus</t>
  </si>
  <si>
    <t>Precio</t>
  </si>
  <si>
    <t>Apartado</t>
  </si>
  <si>
    <t>Enganche</t>
  </si>
  <si>
    <t>Enganche Total</t>
  </si>
  <si>
    <t>REQUISITOS:</t>
  </si>
  <si>
    <t>CUENTA PARA DEPOSITOS:</t>
  </si>
  <si>
    <t>1. Identificación oficial (INE o Pasaporte)
2. Constancia de situación fiscal  (RFC/CIF)
3. CURP
4. Comprobante de domicilio (no mayor a 3 meses)
5. Estado de cuenta de donde saldrán los depósitos</t>
  </si>
  <si>
    <r>
      <rPr>
        <b/>
        <u/>
        <sz val="7"/>
        <color indexed="8"/>
        <rFont val="Helvetica"/>
        <family val="2"/>
      </rPr>
      <t>BANCOMER PESOS</t>
    </r>
    <r>
      <rPr>
        <sz val="7"/>
        <color indexed="8"/>
        <rFont val="Helvetica"/>
        <family val="2"/>
      </rPr>
      <t xml:space="preserve">
</t>
    </r>
    <r>
      <rPr>
        <b/>
        <sz val="7"/>
        <color indexed="8"/>
        <rFont val="Helvetica"/>
        <family val="2"/>
      </rPr>
      <t xml:space="preserve">CUENTA: </t>
    </r>
    <r>
      <rPr>
        <sz val="7"/>
        <color indexed="8"/>
        <rFont val="Helvetica"/>
        <family val="2"/>
      </rPr>
      <t xml:space="preserve">‭0111525921‬
CLABE: 012028001115259210
</t>
    </r>
    <r>
      <rPr>
        <b/>
        <u/>
        <sz val="7"/>
        <color indexed="8"/>
        <rFont val="Helvetica"/>
        <family val="2"/>
      </rPr>
      <t>BANCOMER DOLARES</t>
    </r>
    <r>
      <rPr>
        <sz val="7"/>
        <color indexed="8"/>
        <rFont val="Helvetica"/>
        <family val="2"/>
      </rPr>
      <t xml:space="preserve">
</t>
    </r>
    <r>
      <rPr>
        <b/>
        <sz val="7"/>
        <color indexed="8"/>
        <rFont val="Helvetica"/>
        <family val="2"/>
      </rPr>
      <t xml:space="preserve">CUENTA: </t>
    </r>
    <r>
      <rPr>
        <sz val="7"/>
        <color indexed="8"/>
        <rFont val="Helvetica"/>
        <family val="2"/>
      </rPr>
      <t xml:space="preserve">0111571737‬	
</t>
    </r>
    <r>
      <rPr>
        <b/>
        <sz val="7"/>
        <color indexed="8"/>
        <rFont val="Helvetica"/>
        <family val="2"/>
      </rPr>
      <t xml:space="preserve">CLABE: </t>
    </r>
    <r>
      <rPr>
        <sz val="7"/>
        <color indexed="8"/>
        <rFont val="Helvetica"/>
        <family val="2"/>
      </rPr>
      <t xml:space="preserve">012028001115717370
</t>
    </r>
    <r>
      <rPr>
        <b/>
        <u/>
        <sz val="7"/>
        <color indexed="8"/>
        <rFont val="Helvetica"/>
        <family val="2"/>
      </rPr>
      <t>PARA RECIBIR TRANSFERENCIAS DESDE EL EXTRANJERO:</t>
    </r>
    <r>
      <rPr>
        <sz val="7"/>
        <color indexed="8"/>
        <rFont val="Helvetica"/>
        <family val="2"/>
      </rPr>
      <t xml:space="preserve">
</t>
    </r>
    <r>
      <rPr>
        <b/>
        <sz val="7"/>
        <color indexed="8"/>
        <rFont val="Helvetica"/>
        <family val="2"/>
      </rPr>
      <t xml:space="preserve">	EMPRESA: </t>
    </r>
    <r>
      <rPr>
        <sz val="7"/>
        <color indexed="8"/>
        <rFont val="Helvetica"/>
        <family val="2"/>
      </rPr>
      <t>FRASA DESARROLLOS SAPI DE CV</t>
    </r>
    <r>
      <rPr>
        <b/>
        <sz val="7"/>
        <color indexed="8"/>
        <rFont val="Helvetica"/>
        <family val="2"/>
      </rPr>
      <t xml:space="preserve">
DOMICILIO: </t>
    </r>
    <r>
      <rPr>
        <sz val="7"/>
        <color indexed="8"/>
        <rFont val="Helvetica"/>
        <family val="2"/>
      </rPr>
      <t>Blvd. Fundadores 3078-J Colonia Juarez
C.P. 22040, Tijuana Baja California</t>
    </r>
    <r>
      <rPr>
        <b/>
        <sz val="7"/>
        <color indexed="8"/>
        <rFont val="Helvetica"/>
        <family val="2"/>
      </rPr>
      <t xml:space="preserve">
SWIFT CODE: </t>
    </r>
    <r>
      <rPr>
        <sz val="7"/>
        <color indexed="8"/>
        <rFont val="Helvetica"/>
        <family val="2"/>
      </rPr>
      <t>BCMRMXMM</t>
    </r>
  </si>
  <si>
    <t>UBICACIÓN COTIZADOR</t>
  </si>
  <si>
    <t>C-10A</t>
  </si>
  <si>
    <t>CONDOMINIO</t>
  </si>
  <si>
    <t>LIBRE</t>
  </si>
  <si>
    <t>ESQUEMA DE PAGO</t>
  </si>
  <si>
    <t>PREVENTA</t>
  </si>
  <si>
    <t>UBICACIÓN</t>
  </si>
  <si>
    <t>Escritura</t>
  </si>
  <si>
    <t xml:space="preserve">Los valores mostraros anteriormente son meramente informaticos, por lo que este documento no constituye pre-aprobación y por lo tanto no compromente a FRASA DESARROLLOS SAPI DE CV con el portador. Montos, plazos y porcentajes en el presente documento pueden cambiar sin previo aviso. El monto total del enganche incluye la deducción del monto de apartado, el enganche final puede variar al momento de cierre según la instituación de crédito y pre-abropación bancaria.
</t>
  </si>
  <si>
    <t>C-11A</t>
  </si>
  <si>
    <t>CLIENTE</t>
  </si>
  <si>
    <t>CONDOMINIO 10</t>
  </si>
  <si>
    <t>CONDOMINIO 11</t>
  </si>
  <si>
    <t>C-10D</t>
  </si>
  <si>
    <t>C-10C</t>
  </si>
  <si>
    <t>C-11C</t>
  </si>
  <si>
    <t>C-11D</t>
  </si>
  <si>
    <t>C-11B</t>
  </si>
  <si>
    <t>C-10B</t>
  </si>
  <si>
    <t>CONDOMINIO 28</t>
  </si>
  <si>
    <t>CONDOMINIO 29</t>
  </si>
  <si>
    <t>C-29B</t>
  </si>
  <si>
    <t>C-29A</t>
  </si>
  <si>
    <t>C-29C</t>
  </si>
  <si>
    <t>C-29D</t>
  </si>
  <si>
    <t>C-28A</t>
  </si>
  <si>
    <t>C-28B</t>
  </si>
  <si>
    <t>C-28D</t>
  </si>
  <si>
    <t>C-28C</t>
  </si>
  <si>
    <t xml:space="preserve">VIALIDAD </t>
  </si>
  <si>
    <t>CONDOMINIO 1</t>
  </si>
  <si>
    <t>CONDOMINIO 2</t>
  </si>
  <si>
    <t>C-1B</t>
  </si>
  <si>
    <t>C-1A</t>
  </si>
  <si>
    <t>C-1C</t>
  </si>
  <si>
    <t>C-1D</t>
  </si>
  <si>
    <t>C-2D</t>
  </si>
  <si>
    <t>C-2B</t>
  </si>
  <si>
    <t>C-2A</t>
  </si>
  <si>
    <t>C-2C</t>
  </si>
  <si>
    <t>CONDOMINIO 3</t>
  </si>
  <si>
    <t>C-3A</t>
  </si>
  <si>
    <t>C-3B</t>
  </si>
  <si>
    <t>VIALIDAD</t>
  </si>
  <si>
    <t>CONDOMINIO 4</t>
  </si>
  <si>
    <t>C-4B</t>
  </si>
  <si>
    <t>C-4A</t>
  </si>
  <si>
    <t>C-4C</t>
  </si>
  <si>
    <t>C-4D</t>
  </si>
  <si>
    <t>CONDOMINIO 5</t>
  </si>
  <si>
    <t>C-5B</t>
  </si>
  <si>
    <t>C-5A</t>
  </si>
  <si>
    <t>C-5D</t>
  </si>
  <si>
    <t>C-5C</t>
  </si>
  <si>
    <t>CONDOMINIO 6</t>
  </si>
  <si>
    <t>C-6B</t>
  </si>
  <si>
    <t>C-6D</t>
  </si>
  <si>
    <t>C-6A</t>
  </si>
  <si>
    <t>C-6C</t>
  </si>
  <si>
    <t>CONDOMINIO 7</t>
  </si>
  <si>
    <t>C-7B</t>
  </si>
  <si>
    <t>C-7D</t>
  </si>
  <si>
    <t>C-7A</t>
  </si>
  <si>
    <t>C-7C</t>
  </si>
  <si>
    <t>CONDOMINIO 8</t>
  </si>
  <si>
    <t>C-8B</t>
  </si>
  <si>
    <t>C-8D</t>
  </si>
  <si>
    <t>C-8A</t>
  </si>
  <si>
    <t>C-8C</t>
  </si>
  <si>
    <t>CONDOMINIO 9</t>
  </si>
  <si>
    <t>C-9B</t>
  </si>
  <si>
    <t>C-9D</t>
  </si>
  <si>
    <t>C-9A</t>
  </si>
  <si>
    <t>C-9C</t>
  </si>
  <si>
    <t>CONDOMINIO 12</t>
  </si>
  <si>
    <t>CONDOMINIO 27</t>
  </si>
  <si>
    <t>C-12A</t>
  </si>
  <si>
    <t>C-12C</t>
  </si>
  <si>
    <t>C-12D</t>
  </si>
  <si>
    <t>C-12B</t>
  </si>
  <si>
    <t>C-27A</t>
  </si>
  <si>
    <t>C-27C</t>
  </si>
  <si>
    <t>C-27B</t>
  </si>
  <si>
    <t>C-27D</t>
  </si>
  <si>
    <t>CONDOMINIO 13</t>
  </si>
  <si>
    <t>C-13B</t>
  </si>
  <si>
    <t>C-13A</t>
  </si>
  <si>
    <t>C-13C</t>
  </si>
  <si>
    <t>C-13D</t>
  </si>
  <si>
    <t>CONDOMINIO 14</t>
  </si>
  <si>
    <t>C-14B</t>
  </si>
  <si>
    <t>C-14D</t>
  </si>
  <si>
    <t>C-14A</t>
  </si>
  <si>
    <t>C-14C</t>
  </si>
  <si>
    <t>CONDOMINIO 15</t>
  </si>
  <si>
    <t>C-15B</t>
  </si>
  <si>
    <t>C-15D</t>
  </si>
  <si>
    <t>C-15C</t>
  </si>
  <si>
    <t>C-15A</t>
  </si>
  <si>
    <t>CONDOMINIO 26</t>
  </si>
  <si>
    <t>C-26B</t>
  </si>
  <si>
    <t>C-26D</t>
  </si>
  <si>
    <t>C-26A</t>
  </si>
  <si>
    <t>C-26C</t>
  </si>
  <si>
    <t>CONDOMINIO 25</t>
  </si>
  <si>
    <t>C-25A</t>
  </si>
  <si>
    <t>C-25B</t>
  </si>
  <si>
    <t>CONDOMINIO 24</t>
  </si>
  <si>
    <t>C-24B</t>
  </si>
  <si>
    <t>C-24D</t>
  </si>
  <si>
    <t>C-24A</t>
  </si>
  <si>
    <t>C-24C</t>
  </si>
  <si>
    <t>CONDOMINIO 23</t>
  </si>
  <si>
    <t>C-23B</t>
  </si>
  <si>
    <t>C-23D</t>
  </si>
  <si>
    <t>C-23A</t>
  </si>
  <si>
    <t>C-23C</t>
  </si>
  <si>
    <t>CONDOMINIO 16</t>
  </si>
  <si>
    <t>C-16B</t>
  </si>
  <si>
    <t>C-16A</t>
  </si>
  <si>
    <t>C-16C</t>
  </si>
  <si>
    <t>C-16D</t>
  </si>
  <si>
    <t>CONDOMINIO 17</t>
  </si>
  <si>
    <t>C-17B</t>
  </si>
  <si>
    <t>C-17A</t>
  </si>
  <si>
    <t>C-17C</t>
  </si>
  <si>
    <t>C-17D</t>
  </si>
  <si>
    <t>CONDOMINIO 18</t>
  </si>
  <si>
    <t>C-18A</t>
  </si>
  <si>
    <t>C-18C</t>
  </si>
  <si>
    <t>C-18D</t>
  </si>
  <si>
    <t>C-18B</t>
  </si>
  <si>
    <t>CONDOMINIO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</si>
</sst>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 #,##0.00_-;\-&quot;$&quot;\ * #,##0.00_-;_-&quot;$&quot;\ * &quot;-&quot;??_-;_-@_-"/>
    <numFmt numFmtId="167" formatCode="d&quot; de &quot;mmmm&quot; de &quot;yyyy"/>
    <numFmt numFmtId="168" formatCode="[$$-86B]\ #,##0.00"/>
    <numFmt numFmtId="169" formatCode="[$$]#,##0"/>
    <numFmt numFmtId="170" formatCode="[$-C0A]d\-mmm\-yy;@"/>
    <numFmt numFmtId="171" formatCode="_-&quot;$&quot;* #,##0_-;\-&quot;$&quot;* #,##0_-;_-&quot;$&quot;* &quot;-&quot;??_-;_-@_-"/>
  </numFmts>
  <fonts count="63">
    <font>
      <sz val="10"/>
      <color theme="1"/>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64"/>
      <name val="Arial"/>
      <family val="2"/>
    </font>
    <font>
      <sz val="10"/>
      <name val="Arial"/>
      <family val="2"/>
    </font>
    <font>
      <sz val="18"/>
      <color theme="3"/>
      <name val="Cambria"/>
      <family val="2"/>
      <scheme val="major"/>
    </font>
    <font>
      <b/>
      <sz val="18"/>
      <color theme="3"/>
      <name val="Cambria"/>
      <family val="2"/>
      <scheme val="major"/>
    </font>
    <font>
      <sz val="10"/>
      <color theme="1"/>
      <name val="Calibri"/>
      <family val="2"/>
      <scheme val="minor"/>
    </font>
    <font>
      <sz val="12"/>
      <color theme="1"/>
      <name val="Arial"/>
      <family val="2"/>
    </font>
    <font>
      <b/>
      <sz val="10"/>
      <color theme="1"/>
      <name val="Arial"/>
      <family val="2"/>
    </font>
    <font>
      <b/>
      <sz val="10"/>
      <color theme="0"/>
      <name val="Arial"/>
      <family val="2"/>
    </font>
    <font>
      <b/>
      <sz val="10"/>
      <color rgb="FF000000"/>
      <name val="Arial"/>
      <family val="2"/>
    </font>
    <font>
      <sz val="9"/>
      <color theme="1"/>
      <name val="AriaL"/>
      <family val="2"/>
    </font>
    <font>
      <sz val="10"/>
      <color theme="0"/>
      <name val="Arial"/>
      <family val="2"/>
    </font>
    <font>
      <sz val="12"/>
      <color theme="1"/>
      <name val="Helvetica"/>
      <family val="2"/>
    </font>
    <font>
      <sz val="10"/>
      <color theme="1"/>
      <name val="Helvetica"/>
      <family val="2"/>
    </font>
    <font>
      <b/>
      <sz val="12"/>
      <color theme="1"/>
      <name val="Helvetica"/>
      <family val="2"/>
    </font>
    <font>
      <sz val="10"/>
      <color theme="1"/>
      <name val="Helvetica Neue"/>
      <family val="2"/>
    </font>
    <font>
      <b/>
      <sz val="12"/>
      <color theme="1"/>
      <name val="Helvetica Neue"/>
      <family val="2"/>
    </font>
    <font>
      <b/>
      <sz val="10"/>
      <color theme="1"/>
      <name val="Helvetica Neue"/>
      <family val="2"/>
    </font>
    <font>
      <sz val="10"/>
      <color rgb="FF000000"/>
      <name val="Helvetica Neue"/>
      <family val="2"/>
    </font>
    <font>
      <b/>
      <sz val="10"/>
      <name val="Arial"/>
      <family val="2"/>
    </font>
    <font>
      <sz val="9"/>
      <color rgb="FF000000"/>
      <name val="Helvetica Neue"/>
      <family val="2"/>
    </font>
    <font>
      <b/>
      <sz val="11"/>
      <color rgb="FFFFFFFF"/>
      <name val="Helvetica Neue"/>
      <family val="2"/>
    </font>
    <font>
      <sz val="11"/>
      <color rgb="FF000000"/>
      <name val="Helvetica Neue"/>
      <family val="2"/>
    </font>
    <font>
      <b/>
      <sz val="11"/>
      <color theme="0"/>
      <name val="Helvetica Neue"/>
      <family val="2"/>
    </font>
    <font>
      <b/>
      <sz val="11"/>
      <color rgb="FF000000"/>
      <name val="Helvetica Neue"/>
      <family val="2"/>
    </font>
    <font>
      <b/>
      <sz val="10"/>
      <color rgb="FF262626"/>
      <name val="Helvetica Neue"/>
      <family val="2"/>
    </font>
    <font>
      <sz val="10"/>
      <color rgb="FFFFFFFF"/>
      <name val="Helvetica Neue"/>
      <family val="2"/>
    </font>
    <font>
      <b/>
      <sz val="8"/>
      <name val="Helvetica"/>
      <family val="2"/>
    </font>
    <font>
      <b/>
      <sz val="6"/>
      <name val="Helvetica"/>
      <family val="2"/>
    </font>
    <font>
      <b/>
      <sz val="9"/>
      <name val="Helvetica"/>
      <family val="2"/>
    </font>
    <font>
      <b/>
      <sz val="7"/>
      <name val="Helvetica"/>
      <family val="2"/>
    </font>
    <font>
      <sz val="7"/>
      <name val="Helvetica"/>
      <family val="2"/>
    </font>
    <font>
      <sz val="10"/>
      <name val="Helvetica"/>
      <family val="2"/>
    </font>
    <font>
      <sz val="7"/>
      <color theme="1"/>
      <name val="Helvetica"/>
      <family val="2"/>
    </font>
    <font>
      <b/>
      <u/>
      <sz val="7"/>
      <color indexed="8"/>
      <name val="Helvetica"/>
      <family val="2"/>
    </font>
    <font>
      <sz val="7"/>
      <color indexed="8"/>
      <name val="Helvetica"/>
      <family val="2"/>
    </font>
    <font>
      <b/>
      <sz val="7"/>
      <color indexed="8"/>
      <name val="Helvetica"/>
      <family val="2"/>
    </font>
    <font>
      <sz val="8"/>
      <color theme="1"/>
      <name val="Helvetica"/>
      <family val="2"/>
    </font>
    <font>
      <b/>
      <sz val="12"/>
      <color rgb="FFD4B475"/>
      <name val="Helvetica"/>
      <family val="2"/>
    </font>
    <font>
      <b/>
      <i/>
      <sz val="6"/>
      <name val="AriaL"/>
      <family val="2"/>
    </font>
    <font>
      <sz val="10"/>
      <color rgb="FF000000"/>
      <name val="Arial"/>
      <family val="2"/>
    </font>
    <font>
      <i/>
      <sz val="7"/>
      <color theme="1"/>
      <name val="Arial"/>
      <family val="2"/>
    </font>
    <font>
      <i/>
      <sz val="7"/>
      <color rgb="FF000000"/>
      <name val="Arial"/>
      <family val="2"/>
    </font>
    <font>
      <b/>
      <i/>
      <sz val="7"/>
      <color theme="1"/>
      <name val="Arial"/>
      <family val="2"/>
    </font>
    <font>
      <sz val="10"/>
      <color theme="0" tint="-4.9989318521683403E-2"/>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3"/>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0"/>
        <bgColor indexed="64"/>
      </patternFill>
    </fill>
    <fill>
      <patternFill patternType="solid">
        <fgColor rgb="FF0070C0"/>
        <bgColor rgb="FFD4B475"/>
      </patternFill>
    </fill>
    <fill>
      <patternFill patternType="solid">
        <fgColor rgb="FF0070C0"/>
        <bgColor indexed="64"/>
      </patternFill>
    </fill>
    <fill>
      <patternFill patternType="solid">
        <fgColor theme="3" tint="-0.499984740745262"/>
        <bgColor indexed="64"/>
      </patternFill>
    </fill>
    <fill>
      <patternFill patternType="solid">
        <fgColor rgb="FFFABF8F"/>
        <bgColor rgb="FF000000"/>
      </patternFill>
    </fill>
    <fill>
      <patternFill patternType="solid">
        <fgColor theme="0" tint="-4.9989318521683403E-2"/>
        <bgColor indexed="64"/>
      </patternFill>
    </fill>
    <fill>
      <patternFill patternType="solid">
        <fgColor theme="1" tint="0.249977111117893"/>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right/>
      <top/>
      <bottom style="hair">
        <color rgb="FFA5A5A5"/>
      </bottom>
      <diagonal/>
    </border>
    <border>
      <left/>
      <right/>
      <top style="thin">
        <color indexed="64"/>
      </top>
      <bottom/>
      <diagonal/>
    </border>
    <border>
      <left/>
      <right/>
      <top/>
      <bottom style="thin">
        <color indexed="64"/>
      </bottom>
      <diagonal/>
    </border>
    <border>
      <left/>
      <right/>
      <top style="thin">
        <color theme="1"/>
      </top>
      <bottom/>
      <diagonal/>
    </border>
    <border>
      <left style="thin">
        <color theme="1"/>
      </left>
      <right style="thin">
        <color theme="1"/>
      </right>
      <top style="thin">
        <color theme="1"/>
      </top>
      <bottom style="thin">
        <color theme="1"/>
      </bottom>
      <diagonal/>
    </border>
    <border>
      <left/>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diagonal/>
    </border>
    <border>
      <left/>
      <right style="medium">
        <color theme="1"/>
      </right>
      <top/>
      <bottom/>
      <diagonal/>
    </border>
    <border>
      <left/>
      <right/>
      <top/>
      <bottom style="medium">
        <color theme="1"/>
      </bottom>
      <diagonal/>
    </border>
    <border>
      <left/>
      <right style="thin">
        <color theme="1"/>
      </right>
      <top style="thin">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style="medium">
        <color theme="1"/>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thin">
        <color theme="1"/>
      </left>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top style="thin">
        <color theme="1"/>
      </top>
      <bottom style="medium">
        <color theme="1"/>
      </bottom>
      <diagonal/>
    </border>
    <border>
      <left style="medium">
        <color theme="1"/>
      </left>
      <right/>
      <top style="thin">
        <color theme="1"/>
      </top>
      <bottom/>
      <diagonal/>
    </border>
    <border>
      <left style="medium">
        <color theme="1"/>
      </left>
      <right/>
      <top/>
      <bottom style="thin">
        <color theme="1"/>
      </bottom>
      <diagonal/>
    </border>
    <border>
      <left/>
      <right style="medium">
        <color theme="1"/>
      </right>
      <top style="thin">
        <color theme="1"/>
      </top>
      <bottom/>
      <diagonal/>
    </border>
    <border>
      <left/>
      <right style="medium">
        <color theme="1"/>
      </right>
      <top/>
      <bottom style="thin">
        <color theme="1"/>
      </bottom>
      <diagonal/>
    </border>
  </borders>
  <cellStyleXfs count="951">
    <xf numFmtId="0" fontId="0"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9" fillId="0" borderId="0"/>
    <xf numFmtId="0" fontId="20" fillId="0" borderId="0"/>
    <xf numFmtId="0" fontId="17" fillId="0" borderId="0"/>
    <xf numFmtId="44" fontId="17" fillId="0" borderId="0" applyFont="0" applyFill="0" applyBorder="0" applyAlignment="0" applyProtection="0"/>
    <xf numFmtId="0" fontId="17" fillId="0" borderId="0"/>
    <xf numFmtId="164" fontId="20" fillId="0" borderId="0" applyFont="0" applyFill="0" applyBorder="0" applyAlignment="0" applyProtection="0"/>
    <xf numFmtId="9" fontId="17" fillId="0" borderId="0" applyFont="0" applyFill="0" applyBorder="0" applyAlignment="0" applyProtection="0"/>
    <xf numFmtId="0" fontId="21" fillId="0" borderId="0" applyNumberFormat="0" applyFill="0" applyBorder="0" applyAlignment="0" applyProtection="0"/>
    <xf numFmtId="0" fontId="17" fillId="2" borderId="1" applyNumberFormat="0" applyFont="0" applyAlignment="0" applyProtection="0"/>
    <xf numFmtId="0" fontId="16" fillId="0" borderId="0"/>
    <xf numFmtId="44" fontId="16" fillId="0" borderId="0" applyFont="0" applyFill="0" applyBorder="0" applyAlignment="0" applyProtection="0"/>
    <xf numFmtId="0" fontId="16" fillId="2" borderId="1" applyNumberFormat="0" applyFont="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2" borderId="1" applyNumberFormat="0" applyFont="0" applyAlignment="0" applyProtection="0"/>
    <xf numFmtId="43" fontId="18" fillId="0" borderId="0" applyFont="0" applyFill="0" applyBorder="0" applyAlignment="0" applyProtection="0"/>
    <xf numFmtId="9" fontId="18" fillId="0" borderId="0" applyFont="0" applyFill="0" applyBorder="0" applyAlignment="0" applyProtection="0"/>
    <xf numFmtId="0" fontId="14" fillId="0" borderId="0"/>
    <xf numFmtId="0" fontId="14" fillId="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0" fontId="14" fillId="0" borderId="0"/>
    <xf numFmtId="0" fontId="14" fillId="0" borderId="0"/>
    <xf numFmtId="0" fontId="18" fillId="0" borderId="0"/>
    <xf numFmtId="0" fontId="14" fillId="0" borderId="0"/>
    <xf numFmtId="0" fontId="14" fillId="0" borderId="0"/>
    <xf numFmtId="0" fontId="14" fillId="2" borderId="1"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8" fillId="2" borderId="1"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2" borderId="1" applyNumberFormat="0" applyFont="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2" borderId="1" applyNumberFormat="0" applyFont="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8" fillId="0" borderId="0"/>
    <xf numFmtId="9" fontId="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2" borderId="1" applyNumberFormat="0" applyFont="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2" borderId="1" applyNumberFormat="0" applyFont="0" applyAlignment="0" applyProtection="0"/>
    <xf numFmtId="0" fontId="8" fillId="0" borderId="0"/>
    <xf numFmtId="44" fontId="8" fillId="0" borderId="0" applyFont="0" applyFill="0" applyBorder="0" applyAlignment="0" applyProtection="0"/>
    <xf numFmtId="0" fontId="8" fillId="2" borderId="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 borderId="1" applyNumberFormat="0" applyFont="0" applyAlignment="0" applyProtection="0"/>
    <xf numFmtId="0" fontId="8" fillId="0" borderId="0"/>
    <xf numFmtId="0" fontId="8" fillId="3"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 borderId="1" applyNumberFormat="0" applyFont="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 borderId="1" applyNumberFormat="0" applyFon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2" borderId="1" applyNumberFormat="0" applyFont="0" applyAlignment="0" applyProtection="0"/>
    <xf numFmtId="0" fontId="7" fillId="0" borderId="0"/>
    <xf numFmtId="44" fontId="7" fillId="0" borderId="0" applyFont="0" applyFill="0" applyBorder="0" applyAlignment="0" applyProtection="0"/>
    <xf numFmtId="0" fontId="7" fillId="2" borderId="1" applyNumberFormat="0" applyFont="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0" fontId="7" fillId="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2" borderId="1" applyNumberFormat="0" applyFont="0" applyAlignment="0" applyProtection="0"/>
    <xf numFmtId="0" fontId="7" fillId="0" borderId="0"/>
    <xf numFmtId="44" fontId="7" fillId="0" borderId="0" applyFont="0" applyFill="0" applyBorder="0" applyAlignment="0" applyProtection="0"/>
    <xf numFmtId="0" fontId="7" fillId="2" borderId="1" applyNumberFormat="0" applyFont="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0" fontId="7" fillId="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2" borderId="1" applyNumberFormat="0" applyFont="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xf numFmtId="44" fontId="6" fillId="0" borderId="0" applyFont="0" applyFill="0" applyBorder="0" applyAlignment="0" applyProtection="0"/>
    <xf numFmtId="0" fontId="23" fillId="0" borderId="0"/>
    <xf numFmtId="0" fontId="5" fillId="0" borderId="0"/>
    <xf numFmtId="0" fontId="5" fillId="3" borderId="0" applyNumberFormat="0" applyBorder="0" applyAlignment="0" applyProtection="0"/>
    <xf numFmtId="44" fontId="5" fillId="0" borderId="0" applyFont="0" applyFill="0" applyBorder="0" applyAlignment="0" applyProtection="0"/>
    <xf numFmtId="0" fontId="5" fillId="2" borderId="1" applyNumberFormat="0" applyFont="0" applyAlignment="0" applyProtection="0"/>
    <xf numFmtId="9" fontId="5" fillId="0" borderId="0" applyFont="0" applyFill="0" applyBorder="0" applyAlignment="0" applyProtection="0"/>
    <xf numFmtId="0" fontId="22" fillId="0" borderId="0" applyNumberForma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2" borderId="1" applyNumberFormat="0" applyFont="0" applyAlignment="0" applyProtection="0"/>
    <xf numFmtId="44" fontId="23"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0" fontId="4" fillId="2" borderId="1"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0" fontId="4" fillId="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0" fontId="4" fillId="2" borderId="1"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0" fontId="4" fillId="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0" fontId="4" fillId="2" borderId="1"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0" fontId="4" fillId="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0" fontId="4" fillId="2" borderId="1"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0" fontId="4" fillId="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0" fontId="3" fillId="2" borderId="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0" fontId="3" fillId="2" borderId="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0" fontId="3" fillId="2" borderId="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0" fontId="3" fillId="2" borderId="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0" fontId="2" fillId="2" borderId="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0" fontId="2" fillId="2" borderId="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0" fontId="2" fillId="2" borderId="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0" fontId="2" fillId="2" borderId="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4" fontId="1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176">
    <xf numFmtId="0" fontId="0" fillId="0" borderId="0" xfId="0"/>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5" borderId="0" xfId="0" applyFill="1" applyAlignment="1">
      <alignment horizontal="left"/>
    </xf>
    <xf numFmtId="0" fontId="0" fillId="5" borderId="0" xfId="0" applyNumberFormat="1" applyFill="1"/>
    <xf numFmtId="0" fontId="0" fillId="6" borderId="0" xfId="0" applyFill="1" applyAlignment="1">
      <alignment horizontal="left"/>
    </xf>
    <xf numFmtId="0" fontId="0" fillId="6" borderId="0" xfId="0" applyNumberFormat="1" applyFill="1"/>
    <xf numFmtId="0" fontId="0" fillId="7" borderId="0" xfId="0" applyFill="1" applyAlignment="1">
      <alignment horizontal="left"/>
    </xf>
    <xf numFmtId="0" fontId="0" fillId="7" borderId="0" xfId="0" applyNumberFormat="1" applyFill="1"/>
    <xf numFmtId="0" fontId="0" fillId="8" borderId="0" xfId="0" applyFill="1" applyAlignment="1">
      <alignment horizontal="left"/>
    </xf>
    <xf numFmtId="0" fontId="0" fillId="8" borderId="0" xfId="0" applyNumberFormat="1" applyFill="1"/>
    <xf numFmtId="0" fontId="0" fillId="9" borderId="0" xfId="0" applyFill="1" applyAlignment="1">
      <alignment horizontal="left"/>
    </xf>
    <xf numFmtId="0" fontId="0" fillId="9" borderId="0" xfId="0" applyNumberFormat="1" applyFill="1"/>
    <xf numFmtId="1" fontId="0" fillId="0" borderId="0" xfId="0" applyNumberFormat="1" applyAlignment="1">
      <alignment horizontal="center"/>
    </xf>
    <xf numFmtId="44" fontId="0" fillId="0" borderId="0" xfId="948" applyFont="1" applyBorder="1" applyAlignment="1">
      <alignment horizontal="center" vertical="center"/>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26" fillId="4" borderId="0" xfId="0" applyFont="1" applyFill="1" applyBorder="1" applyAlignment="1">
      <alignment horizontal="center" vertical="center" wrapText="1"/>
    </xf>
    <xf numFmtId="0" fontId="0" fillId="0" borderId="0" xfId="54" applyNumberFormat="1" applyFont="1" applyBorder="1" applyAlignment="1">
      <alignment horizontal="center" vertical="center"/>
    </xf>
    <xf numFmtId="0" fontId="0" fillId="0" borderId="0" xfId="0" applyFont="1" applyBorder="1" applyAlignment="1">
      <alignment vertical="center"/>
    </xf>
    <xf numFmtId="0" fontId="29" fillId="0" borderId="0" xfId="0" applyFont="1" applyBorder="1"/>
    <xf numFmtId="17" fontId="25" fillId="0" borderId="0" xfId="0" applyNumberFormat="1" applyFont="1" applyBorder="1" applyAlignment="1">
      <alignment horizontal="center" vertical="center" wrapText="1"/>
    </xf>
    <xf numFmtId="17" fontId="27" fillId="0" borderId="0" xfId="0" applyNumberFormat="1" applyFont="1" applyAlignment="1">
      <alignment horizontal="center" vertical="center" wrapText="1"/>
    </xf>
    <xf numFmtId="0" fontId="28" fillId="0" borderId="0" xfId="54" applyFont="1" applyAlignment="1" applyProtection="1">
      <alignment horizontal="center" vertical="center"/>
      <protection locked="0"/>
    </xf>
    <xf numFmtId="0" fontId="0" fillId="6" borderId="0" xfId="0" applyNumberFormat="1" applyFill="1" applyAlignment="1">
      <alignment horizontal="center"/>
    </xf>
    <xf numFmtId="0" fontId="0" fillId="7" borderId="0" xfId="0" applyNumberFormat="1" applyFill="1" applyAlignment="1">
      <alignment horizontal="center"/>
    </xf>
    <xf numFmtId="0" fontId="0" fillId="9" borderId="0" xfId="0" applyNumberFormat="1" applyFill="1" applyAlignment="1">
      <alignment horizontal="center"/>
    </xf>
    <xf numFmtId="0" fontId="0" fillId="0" borderId="0" xfId="0" applyAlignment="1">
      <alignment horizontal="left" indent="2"/>
    </xf>
    <xf numFmtId="0" fontId="26" fillId="14" borderId="0" xfId="0" applyFont="1" applyFill="1" applyBorder="1" applyAlignment="1">
      <alignment horizontal="center" vertical="center" wrapText="1"/>
    </xf>
    <xf numFmtId="0" fontId="0" fillId="0" borderId="6" xfId="0" applyBorder="1" applyAlignment="1"/>
    <xf numFmtId="0" fontId="0" fillId="0" borderId="6" xfId="0" applyBorder="1" applyAlignment="1">
      <alignment horizontal="center"/>
    </xf>
    <xf numFmtId="0" fontId="0" fillId="0" borderId="11" xfId="0" applyBorder="1" applyAlignment="1"/>
    <xf numFmtId="0" fontId="0" fillId="0" borderId="12" xfId="0" applyBorder="1" applyAlignment="1"/>
    <xf numFmtId="0" fontId="0" fillId="0" borderId="0" xfId="0" applyBorder="1" applyAlignment="1"/>
    <xf numFmtId="0" fontId="0" fillId="0" borderId="11" xfId="0" applyBorder="1" applyAlignment="1">
      <alignment horizontal="center"/>
    </xf>
    <xf numFmtId="0" fontId="59" fillId="0" borderId="0" xfId="0" applyFont="1" applyAlignment="1">
      <alignment horizontal="center" vertical="center"/>
    </xf>
    <xf numFmtId="171" fontId="0" fillId="0" borderId="6" xfId="948" applyNumberFormat="1" applyFont="1" applyBorder="1" applyAlignment="1"/>
    <xf numFmtId="171" fontId="0" fillId="0" borderId="0" xfId="948" applyNumberFormat="1" applyFont="1" applyBorder="1" applyAlignment="1"/>
    <xf numFmtId="171" fontId="0" fillId="0" borderId="12" xfId="948" applyNumberFormat="1" applyFont="1" applyBorder="1" applyAlignment="1"/>
    <xf numFmtId="0" fontId="29" fillId="14" borderId="0" xfId="0" applyFont="1" applyFill="1" applyBorder="1" applyAlignment="1">
      <alignment horizontal="center"/>
    </xf>
    <xf numFmtId="0" fontId="0" fillId="0" borderId="16" xfId="0" applyBorder="1" applyAlignment="1">
      <alignment horizontal="center"/>
    </xf>
    <xf numFmtId="0" fontId="29" fillId="14" borderId="15" xfId="0" applyFont="1" applyFill="1" applyBorder="1" applyAlignment="1">
      <alignment horizontal="center"/>
    </xf>
    <xf numFmtId="0" fontId="58" fillId="15" borderId="0" xfId="0" applyFont="1" applyFill="1" applyAlignment="1">
      <alignment horizontal="center"/>
    </xf>
    <xf numFmtId="0" fontId="60" fillId="0" borderId="0" xfId="0" applyFont="1" applyAlignment="1">
      <alignment horizontal="center" vertical="center"/>
    </xf>
    <xf numFmtId="0" fontId="24" fillId="0" borderId="6" xfId="0" applyFont="1" applyBorder="1" applyAlignment="1">
      <alignment horizontal="center" vertical="center" textRotation="90"/>
    </xf>
    <xf numFmtId="171" fontId="0" fillId="0" borderId="33" xfId="948" applyNumberFormat="1" applyFont="1" applyBorder="1" applyAlignment="1"/>
    <xf numFmtId="44" fontId="31" fillId="0" borderId="33" xfId="948" applyFont="1" applyBorder="1" applyAlignment="1">
      <alignment horizontal="center" vertical="center"/>
    </xf>
    <xf numFmtId="44" fontId="31" fillId="0" borderId="34" xfId="948" applyFont="1" applyBorder="1" applyAlignment="1">
      <alignment horizontal="center" vertical="center"/>
    </xf>
    <xf numFmtId="44" fontId="31" fillId="0" borderId="32" xfId="948" applyFont="1" applyBorder="1" applyAlignment="1">
      <alignment horizontal="center" vertical="center"/>
    </xf>
    <xf numFmtId="0" fontId="0" fillId="0" borderId="33" xfId="0" applyBorder="1" applyAlignment="1"/>
    <xf numFmtId="44" fontId="31" fillId="0" borderId="0" xfId="948" applyFont="1" applyBorder="1" applyAlignment="1">
      <alignment horizontal="center" vertical="center"/>
    </xf>
    <xf numFmtId="0" fontId="24" fillId="0" borderId="0" xfId="0" applyFont="1" applyBorder="1" applyAlignment="1">
      <alignment horizontal="center" vertical="center" textRotation="90"/>
    </xf>
    <xf numFmtId="0" fontId="24" fillId="0" borderId="24" xfId="0" applyFont="1" applyBorder="1" applyAlignment="1">
      <alignment horizontal="center" vertical="center" textRotation="90"/>
    </xf>
    <xf numFmtId="0" fontId="24" fillId="0" borderId="16" xfId="0" applyFont="1" applyBorder="1" applyAlignment="1">
      <alignment horizontal="center" vertical="center" textRotation="90"/>
    </xf>
    <xf numFmtId="0" fontId="24" fillId="0" borderId="22" xfId="0" applyFont="1" applyBorder="1" applyAlignment="1">
      <alignment horizontal="center" vertical="center" textRotation="90"/>
    </xf>
    <xf numFmtId="0" fontId="60" fillId="0" borderId="0" xfId="0" applyFont="1" applyAlignment="1">
      <alignment horizontal="center" vertical="top"/>
    </xf>
    <xf numFmtId="0" fontId="25" fillId="0" borderId="0" xfId="0" applyFont="1" applyAlignment="1">
      <alignment horizontal="right"/>
    </xf>
    <xf numFmtId="0" fontId="61" fillId="0" borderId="0" xfId="0" applyFont="1" applyAlignment="1">
      <alignment horizontal="left" vertical="top" wrapText="1" indent="1"/>
    </xf>
    <xf numFmtId="0" fontId="25" fillId="0" borderId="0" xfId="0" applyFont="1" applyAlignment="1">
      <alignment horizontal="left" vertical="top" indent="1"/>
    </xf>
    <xf numFmtId="0" fontId="0" fillId="0" borderId="35" xfId="0" applyBorder="1"/>
    <xf numFmtId="0" fontId="0" fillId="0" borderId="36" xfId="0" applyBorder="1"/>
    <xf numFmtId="0" fontId="0" fillId="0" borderId="0" xfId="0" applyFill="1"/>
    <xf numFmtId="0" fontId="0" fillId="0" borderId="37" xfId="0" applyBorder="1"/>
    <xf numFmtId="0" fontId="0" fillId="0" borderId="7" xfId="0" applyBorder="1"/>
    <xf numFmtId="0" fontId="0" fillId="0" borderId="38" xfId="0" applyBorder="1"/>
    <xf numFmtId="0" fontId="0" fillId="0" borderId="0" xfId="0" applyAlignment="1">
      <alignment horizontal="left" indent="5"/>
    </xf>
    <xf numFmtId="0" fontId="29" fillId="11" borderId="15" xfId="0" applyFont="1" applyFill="1" applyBorder="1" applyAlignment="1">
      <alignment horizontal="center"/>
    </xf>
    <xf numFmtId="0" fontId="29" fillId="11" borderId="32" xfId="0" applyFont="1" applyFill="1" applyBorder="1" applyAlignment="1">
      <alignment horizontal="center"/>
    </xf>
    <xf numFmtId="44" fontId="62" fillId="0" borderId="0" xfId="948" applyFont="1" applyBorder="1" applyAlignment="1">
      <alignment horizontal="center" vertical="center"/>
    </xf>
    <xf numFmtId="0" fontId="18" fillId="0" borderId="0" xfId="5" applyFont="1" applyProtection="1"/>
    <xf numFmtId="0" fontId="20" fillId="0" borderId="0" xfId="5" applyProtection="1"/>
    <xf numFmtId="167" fontId="18" fillId="0" borderId="0" xfId="5" applyNumberFormat="1" applyFont="1" applyAlignment="1" applyProtection="1">
      <alignment vertical="top"/>
    </xf>
    <xf numFmtId="0" fontId="18" fillId="0" borderId="0" xfId="5" applyFont="1" applyAlignment="1" applyProtection="1">
      <alignment vertical="top"/>
    </xf>
    <xf numFmtId="0" fontId="34" fillId="0" borderId="0" xfId="5" applyFont="1" applyAlignment="1" applyProtection="1"/>
    <xf numFmtId="0" fontId="20" fillId="0" borderId="0" xfId="5" applyAlignment="1" applyProtection="1"/>
    <xf numFmtId="0" fontId="35" fillId="0" borderId="0" xfId="5" applyFont="1" applyProtection="1"/>
    <xf numFmtId="0" fontId="37" fillId="0" borderId="0" xfId="5" applyFont="1" applyProtection="1"/>
    <xf numFmtId="49" fontId="36" fillId="0" borderId="0" xfId="5" applyNumberFormat="1" applyFont="1" applyAlignment="1" applyProtection="1">
      <alignment horizontal="center" vertical="center"/>
    </xf>
    <xf numFmtId="49" fontId="36" fillId="0" borderId="0" xfId="5" applyNumberFormat="1" applyFont="1" applyProtection="1"/>
    <xf numFmtId="0" fontId="33" fillId="0" borderId="0" xfId="5" applyFont="1" applyProtection="1"/>
    <xf numFmtId="49" fontId="38" fillId="0" borderId="0" xfId="5" applyNumberFormat="1" applyFont="1" applyProtection="1"/>
    <xf numFmtId="0" fontId="18" fillId="0" borderId="2" xfId="5" applyFont="1" applyBorder="1" applyProtection="1"/>
    <xf numFmtId="0" fontId="18" fillId="0" borderId="0" xfId="5" applyFont="1" applyAlignment="1" applyProtection="1">
      <alignment vertical="center"/>
    </xf>
    <xf numFmtId="0" fontId="25" fillId="0" borderId="0" xfId="5" applyFont="1" applyAlignment="1" applyProtection="1">
      <alignment vertical="center"/>
    </xf>
    <xf numFmtId="0" fontId="40" fillId="0" borderId="0" xfId="5" applyFont="1" applyAlignment="1" applyProtection="1">
      <alignment vertical="center"/>
    </xf>
    <xf numFmtId="0" fontId="41" fillId="10" borderId="0" xfId="5" applyFont="1" applyFill="1" applyAlignment="1" applyProtection="1">
      <alignment horizontal="center" vertical="center"/>
    </xf>
    <xf numFmtId="0" fontId="42" fillId="0" borderId="0" xfId="5" applyFont="1" applyAlignment="1" applyProtection="1">
      <alignment horizontal="center" vertical="center"/>
    </xf>
    <xf numFmtId="170" fontId="48" fillId="0" borderId="0" xfId="5" applyNumberFormat="1" applyFont="1" applyAlignment="1" applyProtection="1">
      <alignment vertical="center"/>
    </xf>
    <xf numFmtId="170" fontId="46" fillId="0" borderId="0" xfId="5" applyNumberFormat="1" applyFont="1" applyAlignment="1" applyProtection="1">
      <alignment vertical="center" wrapText="1"/>
    </xf>
    <xf numFmtId="0" fontId="42" fillId="0" borderId="0" xfId="5" applyFont="1" applyAlignment="1" applyProtection="1">
      <alignment vertical="center"/>
    </xf>
    <xf numFmtId="44" fontId="43" fillId="0" borderId="0" xfId="948" applyFont="1" applyAlignment="1" applyProtection="1">
      <alignment horizontal="right"/>
    </xf>
    <xf numFmtId="9" fontId="40" fillId="0" borderId="0" xfId="5" applyNumberFormat="1" applyFont="1" applyAlignment="1" applyProtection="1">
      <alignment horizontal="center" vertical="center"/>
    </xf>
    <xf numFmtId="168" fontId="18" fillId="0" borderId="0" xfId="5" applyNumberFormat="1" applyFont="1" applyAlignment="1" applyProtection="1">
      <alignment vertical="center"/>
    </xf>
    <xf numFmtId="44" fontId="40" fillId="0" borderId="0" xfId="948" applyFont="1" applyAlignment="1" applyProtection="1">
      <alignment horizontal="center" vertical="center"/>
    </xf>
    <xf numFmtId="0" fontId="42" fillId="0" borderId="5" xfId="5" applyFont="1" applyBorder="1" applyAlignment="1" applyProtection="1">
      <alignment vertical="center"/>
    </xf>
    <xf numFmtId="44" fontId="20" fillId="0" borderId="5" xfId="5" applyNumberFormat="1" applyBorder="1" applyProtection="1"/>
    <xf numFmtId="170" fontId="48" fillId="0" borderId="0" xfId="5" applyNumberFormat="1" applyFont="1" applyAlignment="1" applyProtection="1">
      <alignment horizontal="left" vertical="center" indent="1"/>
    </xf>
    <xf numFmtId="0" fontId="18" fillId="0" borderId="0" xfId="5" applyFont="1" applyAlignment="1" applyProtection="1">
      <alignment horizontal="right" vertical="center"/>
    </xf>
    <xf numFmtId="0" fontId="43" fillId="0" borderId="0" xfId="5" applyFont="1" applyAlignment="1" applyProtection="1">
      <alignment horizontal="right"/>
    </xf>
    <xf numFmtId="9" fontId="44" fillId="0" borderId="0" xfId="5" applyNumberFormat="1" applyFont="1" applyAlignment="1" applyProtection="1">
      <alignment horizontal="center" vertical="center"/>
    </xf>
    <xf numFmtId="169" fontId="36" fillId="0" borderId="0" xfId="5" applyNumberFormat="1" applyFont="1" applyAlignment="1" applyProtection="1">
      <alignment horizontal="center" vertical="center"/>
    </xf>
    <xf numFmtId="170" fontId="45" fillId="0" borderId="0" xfId="5" applyNumberFormat="1" applyFont="1" applyAlignment="1" applyProtection="1">
      <alignment vertical="center" wrapText="1"/>
    </xf>
    <xf numFmtId="0" fontId="30" fillId="0" borderId="4" xfId="5" applyFont="1" applyBorder="1" applyProtection="1"/>
    <xf numFmtId="0" fontId="30" fillId="0" borderId="0" xfId="5" applyFont="1" applyProtection="1"/>
    <xf numFmtId="170" fontId="47" fillId="0" borderId="0" xfId="5" applyNumberFormat="1" applyFont="1" applyAlignment="1" applyProtection="1">
      <alignment horizontal="left" vertical="center" wrapText="1"/>
    </xf>
    <xf numFmtId="170" fontId="50" fillId="0" borderId="0" xfId="5" applyNumberFormat="1" applyFont="1" applyAlignment="1" applyProtection="1">
      <alignment horizontal="left" vertical="top" wrapText="1"/>
    </xf>
    <xf numFmtId="0" fontId="51" fillId="0" borderId="0" xfId="5" applyFont="1" applyAlignment="1" applyProtection="1">
      <alignment vertical="top" wrapText="1"/>
    </xf>
    <xf numFmtId="0" fontId="32" fillId="0" borderId="0" xfId="5" applyFont="1" applyProtection="1"/>
    <xf numFmtId="0" fontId="56" fillId="0" borderId="0" xfId="5" applyFont="1" applyProtection="1"/>
    <xf numFmtId="167" fontId="33" fillId="0" borderId="0" xfId="5" applyNumberFormat="1" applyFont="1" applyAlignment="1" applyProtection="1">
      <alignment horizontal="right" vertical="top"/>
    </xf>
    <xf numFmtId="0" fontId="20" fillId="0" borderId="0" xfId="5" applyAlignment="1" applyProtection="1">
      <alignment horizontal="center" vertical="center"/>
    </xf>
    <xf numFmtId="0" fontId="28" fillId="0" borderId="0" xfId="54" applyFont="1" applyAlignment="1" applyProtection="1">
      <alignment horizontal="center" vertical="center"/>
    </xf>
    <xf numFmtId="44" fontId="20" fillId="0" borderId="0" xfId="948" applyFont="1" applyAlignment="1" applyProtection="1">
      <alignment horizontal="center" vertical="center"/>
    </xf>
    <xf numFmtId="0" fontId="39" fillId="12" borderId="0" xfId="5" applyFont="1" applyFill="1" applyAlignment="1" applyProtection="1">
      <alignment horizontal="center" vertical="center"/>
    </xf>
    <xf numFmtId="0" fontId="20" fillId="13" borderId="0" xfId="5" applyFill="1" applyAlignment="1" applyProtection="1">
      <alignment vertical="center"/>
    </xf>
    <xf numFmtId="170" fontId="57" fillId="0" borderId="0" xfId="5" applyNumberFormat="1" applyFont="1" applyAlignment="1" applyProtection="1">
      <alignment horizontal="left" vertical="top" wrapText="1"/>
    </xf>
    <xf numFmtId="170" fontId="49" fillId="0" borderId="0" xfId="5" applyNumberFormat="1" applyFont="1" applyAlignment="1" applyProtection="1">
      <alignment horizontal="left" vertical="top" wrapText="1"/>
    </xf>
    <xf numFmtId="0" fontId="51" fillId="0" borderId="0" xfId="5" applyFont="1" applyAlignment="1" applyProtection="1">
      <alignment horizontal="left" vertical="top" wrapText="1" indent="1"/>
    </xf>
    <xf numFmtId="0" fontId="55" fillId="0" borderId="3" xfId="5" applyFont="1" applyBorder="1" applyAlignment="1" applyProtection="1">
      <alignment horizontal="center" vertical="center"/>
    </xf>
    <xf numFmtId="49" fontId="36" fillId="0" borderId="0" xfId="5" applyNumberFormat="1" applyFont="1" applyAlignment="1" applyProtection="1">
      <alignment horizontal="center" vertical="center"/>
      <protection locked="0"/>
    </xf>
    <xf numFmtId="0" fontId="29" fillId="0" borderId="0" xfId="0" applyFont="1" applyBorder="1" applyAlignment="1">
      <alignment horizontal="center"/>
    </xf>
    <xf numFmtId="0" fontId="24" fillId="16" borderId="21" xfId="0" applyFont="1" applyFill="1" applyBorder="1" applyAlignment="1">
      <alignment horizontal="center" vertical="center"/>
    </xf>
    <xf numFmtId="0" fontId="24" fillId="16" borderId="5" xfId="0" applyFont="1" applyFill="1" applyBorder="1" applyAlignment="1">
      <alignment horizontal="center" vertical="center"/>
    </xf>
    <xf numFmtId="0" fontId="24" fillId="16" borderId="22" xfId="0" applyFont="1" applyFill="1" applyBorder="1" applyAlignment="1">
      <alignment horizontal="center" vertical="center"/>
    </xf>
    <xf numFmtId="0" fontId="24" fillId="16" borderId="23" xfId="0" applyFont="1" applyFill="1" applyBorder="1" applyAlignment="1">
      <alignment horizontal="center" vertical="center"/>
    </xf>
    <xf numFmtId="0" fontId="24" fillId="16" borderId="7" xfId="0" applyFont="1" applyFill="1" applyBorder="1" applyAlignment="1">
      <alignment horizontal="center" vertical="center"/>
    </xf>
    <xf numFmtId="0" fontId="24" fillId="16" borderId="24" xfId="0" applyFont="1" applyFill="1" applyBorder="1" applyAlignment="1">
      <alignment horizontal="center" vertical="center"/>
    </xf>
    <xf numFmtId="0" fontId="61" fillId="0" borderId="0" xfId="0" applyFont="1" applyAlignment="1">
      <alignment horizontal="left" vertical="top" wrapText="1" indent="4"/>
    </xf>
    <xf numFmtId="0" fontId="61" fillId="0" borderId="0" xfId="0" applyFont="1" applyAlignment="1">
      <alignment horizontal="left" vertical="top" wrapText="1" indent="2"/>
    </xf>
    <xf numFmtId="0" fontId="61" fillId="0" borderId="14" xfId="0" applyFont="1" applyBorder="1" applyAlignment="1">
      <alignment horizontal="left" vertical="top" wrapText="1" indent="2"/>
    </xf>
    <xf numFmtId="0" fontId="61" fillId="0" borderId="0" xfId="0" applyFont="1" applyAlignment="1">
      <alignment horizontal="right" vertical="top" wrapText="1" indent="1"/>
    </xf>
    <xf numFmtId="0" fontId="61" fillId="0" borderId="14" xfId="0" applyFont="1" applyBorder="1" applyAlignment="1">
      <alignment horizontal="right" vertical="top" wrapText="1" indent="1"/>
    </xf>
    <xf numFmtId="0" fontId="61" fillId="0" borderId="0" xfId="0" applyFont="1" applyBorder="1" applyAlignment="1">
      <alignment horizontal="right" vertical="top" wrapText="1" indent="1"/>
    </xf>
    <xf numFmtId="0" fontId="29" fillId="14" borderId="8" xfId="0" applyFont="1" applyFill="1" applyBorder="1" applyAlignment="1">
      <alignment horizontal="center"/>
    </xf>
    <xf numFmtId="0" fontId="29" fillId="14" borderId="9" xfId="0" applyFont="1" applyFill="1" applyBorder="1" applyAlignment="1">
      <alignment horizontal="center"/>
    </xf>
    <xf numFmtId="0" fontId="29" fillId="14" borderId="10" xfId="0" applyFont="1" applyFill="1" applyBorder="1" applyAlignment="1">
      <alignment horizontal="center"/>
    </xf>
    <xf numFmtId="0" fontId="58" fillId="0" borderId="6" xfId="0" applyFont="1" applyBorder="1" applyAlignment="1">
      <alignment horizontal="center"/>
    </xf>
    <xf numFmtId="0" fontId="58" fillId="0" borderId="19" xfId="0" applyFont="1" applyBorder="1" applyAlignment="1">
      <alignment horizontal="center"/>
    </xf>
    <xf numFmtId="44" fontId="31" fillId="0" borderId="11" xfId="948" applyFont="1" applyBorder="1" applyAlignment="1">
      <alignment horizontal="center" vertical="center"/>
    </xf>
    <xf numFmtId="44" fontId="31" fillId="0" borderId="6" xfId="948" applyFont="1" applyBorder="1" applyAlignment="1">
      <alignment horizontal="center" vertical="center"/>
    </xf>
    <xf numFmtId="44" fontId="31" fillId="0" borderId="12" xfId="948" applyFont="1" applyBorder="1" applyAlignment="1">
      <alignment horizontal="center" vertical="center"/>
    </xf>
    <xf numFmtId="44" fontId="31" fillId="0" borderId="18" xfId="948" applyFont="1" applyBorder="1" applyAlignment="1">
      <alignment horizontal="center" vertical="center"/>
    </xf>
    <xf numFmtId="44" fontId="31" fillId="0" borderId="19" xfId="948" applyFont="1" applyBorder="1" applyAlignment="1">
      <alignment horizontal="center" vertical="center"/>
    </xf>
    <xf numFmtId="44" fontId="31" fillId="0" borderId="20" xfId="948" applyFont="1" applyBorder="1" applyAlignment="1">
      <alignment horizontal="center" vertical="center"/>
    </xf>
    <xf numFmtId="0" fontId="29" fillId="17" borderId="8" xfId="0" applyFont="1" applyFill="1" applyBorder="1" applyAlignment="1">
      <alignment horizontal="center"/>
    </xf>
    <xf numFmtId="0" fontId="29" fillId="17" borderId="9" xfId="0" applyFont="1" applyFill="1" applyBorder="1" applyAlignment="1">
      <alignment horizontal="center"/>
    </xf>
    <xf numFmtId="0" fontId="29" fillId="17" borderId="10" xfId="0" applyFont="1" applyFill="1" applyBorder="1" applyAlignment="1">
      <alignment horizontal="center"/>
    </xf>
    <xf numFmtId="44" fontId="31" fillId="0" borderId="8" xfId="948" applyFont="1" applyBorder="1" applyAlignment="1">
      <alignment horizontal="center" vertical="center"/>
    </xf>
    <xf numFmtId="44" fontId="31" fillId="0" borderId="9" xfId="948" applyFont="1" applyBorder="1" applyAlignment="1">
      <alignment horizontal="center" vertical="center"/>
    </xf>
    <xf numFmtId="0" fontId="58" fillId="0" borderId="9" xfId="0" applyFont="1" applyBorder="1" applyAlignment="1">
      <alignment horizontal="center"/>
    </xf>
    <xf numFmtId="44" fontId="31" fillId="0" borderId="10" xfId="948" applyFont="1" applyBorder="1" applyAlignment="1">
      <alignment horizontal="center" vertical="center"/>
    </xf>
    <xf numFmtId="0" fontId="29" fillId="14" borderId="26" xfId="0" applyFont="1" applyFill="1" applyBorder="1" applyAlignment="1">
      <alignment horizontal="center"/>
    </xf>
    <xf numFmtId="0" fontId="29" fillId="14" borderId="27" xfId="0" applyFont="1" applyFill="1" applyBorder="1" applyAlignment="1">
      <alignment horizontal="center"/>
    </xf>
    <xf numFmtId="0" fontId="29" fillId="14" borderId="28" xfId="0" applyFont="1" applyFill="1" applyBorder="1" applyAlignment="1">
      <alignment horizontal="center"/>
    </xf>
    <xf numFmtId="0" fontId="29" fillId="17" borderId="26" xfId="0" applyFont="1" applyFill="1" applyBorder="1" applyAlignment="1">
      <alignment horizontal="center"/>
    </xf>
    <xf numFmtId="0" fontId="29" fillId="17" borderId="27" xfId="0" applyFont="1" applyFill="1" applyBorder="1" applyAlignment="1">
      <alignment horizontal="center"/>
    </xf>
    <xf numFmtId="0" fontId="29" fillId="17" borderId="28" xfId="0" applyFont="1" applyFill="1" applyBorder="1" applyAlignment="1">
      <alignment horizontal="center"/>
    </xf>
    <xf numFmtId="44" fontId="31" fillId="0" borderId="29" xfId="948" applyFont="1" applyBorder="1" applyAlignment="1">
      <alignment horizontal="center" vertical="center"/>
    </xf>
    <xf numFmtId="44" fontId="31" fillId="0" borderId="31" xfId="948" applyFont="1" applyBorder="1" applyAlignment="1">
      <alignment horizontal="center" vertical="center"/>
    </xf>
    <xf numFmtId="0" fontId="29" fillId="17" borderId="30" xfId="0" applyFont="1" applyFill="1" applyBorder="1" applyAlignment="1">
      <alignment horizontal="center"/>
    </xf>
    <xf numFmtId="0" fontId="24" fillId="16" borderId="6" xfId="0" applyFont="1" applyFill="1" applyBorder="1" applyAlignment="1">
      <alignment horizontal="center" vertical="center" textRotation="90"/>
    </xf>
    <xf numFmtId="0" fontId="24" fillId="16" borderId="6" xfId="0" applyFont="1" applyFill="1" applyBorder="1" applyAlignment="1">
      <alignment horizontal="center" vertical="center"/>
    </xf>
    <xf numFmtId="0" fontId="58" fillId="0" borderId="9" xfId="0" applyFont="1" applyFill="1" applyBorder="1" applyAlignment="1">
      <alignment horizontal="center"/>
    </xf>
    <xf numFmtId="0" fontId="58" fillId="0" borderId="6" xfId="0" applyFont="1" applyFill="1" applyBorder="1" applyAlignment="1">
      <alignment horizontal="center"/>
    </xf>
    <xf numFmtId="0" fontId="0" fillId="0" borderId="13" xfId="0" applyBorder="1" applyAlignment="1">
      <alignment horizontal="center"/>
    </xf>
    <xf numFmtId="0" fontId="29" fillId="17" borderId="17" xfId="0" applyFont="1" applyFill="1" applyBorder="1" applyAlignment="1">
      <alignment horizontal="center"/>
    </xf>
    <xf numFmtId="44" fontId="31" fillId="0" borderId="25" xfId="948" applyFont="1" applyBorder="1" applyAlignment="1">
      <alignment horizontal="center" vertical="center"/>
    </xf>
    <xf numFmtId="44" fontId="31" fillId="0" borderId="16" xfId="948" applyFont="1" applyBorder="1" applyAlignment="1">
      <alignment horizontal="center" vertical="center"/>
    </xf>
    <xf numFmtId="0" fontId="29" fillId="10" borderId="8" xfId="0" applyFont="1" applyFill="1" applyBorder="1" applyAlignment="1">
      <alignment horizontal="center"/>
    </xf>
    <xf numFmtId="0" fontId="29" fillId="10" borderId="30" xfId="0" applyFont="1" applyFill="1" applyBorder="1" applyAlignment="1">
      <alignment horizontal="center"/>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0" xfId="0" applyFont="1" applyFill="1" applyBorder="1" applyAlignment="1">
      <alignment horizontal="center"/>
    </xf>
  </cellXfs>
  <cellStyles count="951">
    <cellStyle name="20% - Énfasis1 2" xfId="24"/>
    <cellStyle name="20% - Énfasis1 2 2" xfId="90"/>
    <cellStyle name="20% - Énfasis1 2 2 2" xfId="204"/>
    <cellStyle name="20% - Énfasis1 2 2 2 2" xfId="447"/>
    <cellStyle name="20% - Énfasis1 2 2 2 3" xfId="677"/>
    <cellStyle name="20% - Énfasis1 2 2 2 4" xfId="907"/>
    <cellStyle name="20% - Énfasis1 2 2 3" xfId="333"/>
    <cellStyle name="20% - Énfasis1 2 2 4" xfId="563"/>
    <cellStyle name="20% - Énfasis1 2 2 5" xfId="793"/>
    <cellStyle name="20% - Énfasis1 2 3" xfId="146"/>
    <cellStyle name="20% - Énfasis1 2 3 2" xfId="389"/>
    <cellStyle name="20% - Énfasis1 2 3 3" xfId="619"/>
    <cellStyle name="20% - Énfasis1 2 3 4" xfId="849"/>
    <cellStyle name="20% - Énfasis1 2 4" xfId="247"/>
    <cellStyle name="20% - Énfasis1 2 5" xfId="275"/>
    <cellStyle name="20% - Énfasis1 2 6" xfId="505"/>
    <cellStyle name="20% - Énfasis1 2 7" xfId="735"/>
    <cellStyle name="Comma 2 2" xfId="949"/>
    <cellStyle name="Currency 2" xfId="950"/>
    <cellStyle name="Millares 2" xfId="2"/>
    <cellStyle name="Millares 2 2" xfId="25"/>
    <cellStyle name="Millares 2 2 2" xfId="91"/>
    <cellStyle name="Millares 2 2 2 2" xfId="205"/>
    <cellStyle name="Millares 2 2 2 2 2" xfId="448"/>
    <cellStyle name="Millares 2 2 2 2 3" xfId="678"/>
    <cellStyle name="Millares 2 2 2 2 4" xfId="908"/>
    <cellStyle name="Millares 2 2 2 3" xfId="334"/>
    <cellStyle name="Millares 2 2 2 4" xfId="564"/>
    <cellStyle name="Millares 2 2 2 5" xfId="794"/>
    <cellStyle name="Millares 2 2 3" xfId="147"/>
    <cellStyle name="Millares 2 2 3 2" xfId="390"/>
    <cellStyle name="Millares 2 2 3 3" xfId="620"/>
    <cellStyle name="Millares 2 2 3 4" xfId="850"/>
    <cellStyle name="Millares 2 2 4" xfId="276"/>
    <cellStyle name="Millares 2 2 5" xfId="506"/>
    <cellStyle name="Millares 2 2 6" xfId="736"/>
    <cellStyle name="Millares 2 3" xfId="74"/>
    <cellStyle name="Millares 2 3 2" xfId="188"/>
    <cellStyle name="Millares 2 3 2 2" xfId="431"/>
    <cellStyle name="Millares 2 3 2 3" xfId="661"/>
    <cellStyle name="Millares 2 3 2 4" xfId="891"/>
    <cellStyle name="Millares 2 3 3" xfId="317"/>
    <cellStyle name="Millares 2 3 4" xfId="547"/>
    <cellStyle name="Millares 2 3 5" xfId="777"/>
    <cellStyle name="Millares 2 4" xfId="130"/>
    <cellStyle name="Millares 2 4 2" xfId="373"/>
    <cellStyle name="Millares 2 4 3" xfId="603"/>
    <cellStyle name="Millares 2 4 4" xfId="833"/>
    <cellStyle name="Millares 2 5" xfId="254"/>
    <cellStyle name="Millares 2 6" xfId="259"/>
    <cellStyle name="Millares 2 7" xfId="489"/>
    <cellStyle name="Millares 2 8" xfId="719"/>
    <cellStyle name="Millares 3" xfId="21"/>
    <cellStyle name="Millares 4" xfId="52"/>
    <cellStyle name="Millares 4 2" xfId="115"/>
    <cellStyle name="Millares 4 2 2" xfId="229"/>
    <cellStyle name="Millares 4 2 2 2" xfId="472"/>
    <cellStyle name="Millares 4 2 2 3" xfId="702"/>
    <cellStyle name="Millares 4 2 2 4" xfId="932"/>
    <cellStyle name="Millares 4 2 3" xfId="358"/>
    <cellStyle name="Millares 4 2 4" xfId="588"/>
    <cellStyle name="Millares 4 2 5" xfId="818"/>
    <cellStyle name="Millares 4 3" xfId="171"/>
    <cellStyle name="Millares 4 3 2" xfId="414"/>
    <cellStyle name="Millares 4 3 3" xfId="644"/>
    <cellStyle name="Millares 4 3 4" xfId="874"/>
    <cellStyle name="Millares 4 4" xfId="300"/>
    <cellStyle name="Millares 4 5" xfId="530"/>
    <cellStyle name="Millares 4 6" xfId="760"/>
    <cellStyle name="Millares 5" xfId="55"/>
    <cellStyle name="Millares 5 2" xfId="118"/>
    <cellStyle name="Millares 5 2 2" xfId="232"/>
    <cellStyle name="Millares 5 2 2 2" xfId="475"/>
    <cellStyle name="Millares 5 2 2 3" xfId="705"/>
    <cellStyle name="Millares 5 2 2 4" xfId="935"/>
    <cellStyle name="Millares 5 2 3" xfId="361"/>
    <cellStyle name="Millares 5 2 4" xfId="591"/>
    <cellStyle name="Millares 5 2 5" xfId="821"/>
    <cellStyle name="Millares 5 3" xfId="174"/>
    <cellStyle name="Millares 5 3 2" xfId="417"/>
    <cellStyle name="Millares 5 3 3" xfId="647"/>
    <cellStyle name="Millares 5 3 4" xfId="877"/>
    <cellStyle name="Millares 5 4" xfId="303"/>
    <cellStyle name="Millares 5 5" xfId="533"/>
    <cellStyle name="Millares 5 6" xfId="763"/>
    <cellStyle name="Millares 6" xfId="59"/>
    <cellStyle name="Millares 6 2" xfId="122"/>
    <cellStyle name="Millares 6 2 2" xfId="236"/>
    <cellStyle name="Millares 6 2 2 2" xfId="479"/>
    <cellStyle name="Millares 6 2 2 3" xfId="709"/>
    <cellStyle name="Millares 6 2 2 4" xfId="939"/>
    <cellStyle name="Millares 6 2 3" xfId="365"/>
    <cellStyle name="Millares 6 2 4" xfId="595"/>
    <cellStyle name="Millares 6 2 5" xfId="825"/>
    <cellStyle name="Millares 6 3" xfId="178"/>
    <cellStyle name="Millares 6 3 2" xfId="421"/>
    <cellStyle name="Millares 6 3 3" xfId="651"/>
    <cellStyle name="Millares 6 3 4" xfId="881"/>
    <cellStyle name="Millares 6 4" xfId="307"/>
    <cellStyle name="Millares 6 5" xfId="537"/>
    <cellStyle name="Millares 6 6" xfId="767"/>
    <cellStyle name="Millares 7" xfId="63"/>
    <cellStyle name="Millares 7 2" xfId="126"/>
    <cellStyle name="Millares 7 2 2" xfId="240"/>
    <cellStyle name="Millares 7 2 2 2" xfId="483"/>
    <cellStyle name="Millares 7 2 2 3" xfId="713"/>
    <cellStyle name="Millares 7 2 2 4" xfId="943"/>
    <cellStyle name="Millares 7 2 3" xfId="369"/>
    <cellStyle name="Millares 7 2 4" xfId="599"/>
    <cellStyle name="Millares 7 2 5" xfId="829"/>
    <cellStyle name="Millares 7 3" xfId="182"/>
    <cellStyle name="Millares 7 3 2" xfId="425"/>
    <cellStyle name="Millares 7 3 3" xfId="655"/>
    <cellStyle name="Millares 7 3 4" xfId="885"/>
    <cellStyle name="Millares 7 4" xfId="311"/>
    <cellStyle name="Millares 7 5" xfId="541"/>
    <cellStyle name="Millares 7 6" xfId="771"/>
    <cellStyle name="Millares 8" xfId="69"/>
    <cellStyle name="Moneda" xfId="948" builtinId="4"/>
    <cellStyle name="Moneda 10" xfId="64"/>
    <cellStyle name="Moneda 10 2" xfId="127"/>
    <cellStyle name="Moneda 10 2 2" xfId="241"/>
    <cellStyle name="Moneda 10 2 2 2" xfId="484"/>
    <cellStyle name="Moneda 10 2 2 3" xfId="714"/>
    <cellStyle name="Moneda 10 2 2 4" xfId="944"/>
    <cellStyle name="Moneda 10 2 3" xfId="370"/>
    <cellStyle name="Moneda 10 2 4" xfId="600"/>
    <cellStyle name="Moneda 10 2 5" xfId="830"/>
    <cellStyle name="Moneda 10 3" xfId="183"/>
    <cellStyle name="Moneda 10 3 2" xfId="426"/>
    <cellStyle name="Moneda 10 3 3" xfId="656"/>
    <cellStyle name="Moneda 10 3 4" xfId="886"/>
    <cellStyle name="Moneda 10 4" xfId="312"/>
    <cellStyle name="Moneda 10 5" xfId="542"/>
    <cellStyle name="Moneda 10 6" xfId="772"/>
    <cellStyle name="Moneda 11" xfId="70"/>
    <cellStyle name="Moneda 12" xfId="244"/>
    <cellStyle name="Moneda 12 2" xfId="487"/>
    <cellStyle name="Moneda 12 3" xfId="717"/>
    <cellStyle name="Moneda 12 4" xfId="947"/>
    <cellStyle name="Moneda 13" xfId="257"/>
    <cellStyle name="Moneda 2" xfId="3"/>
    <cellStyle name="Moneda 2 2" xfId="9"/>
    <cellStyle name="Moneda 2 3" xfId="27"/>
    <cellStyle name="Moneda 2 3 2" xfId="93"/>
    <cellStyle name="Moneda 2 3 2 2" xfId="207"/>
    <cellStyle name="Moneda 2 3 2 2 2" xfId="450"/>
    <cellStyle name="Moneda 2 3 2 2 3" xfId="680"/>
    <cellStyle name="Moneda 2 3 2 2 4" xfId="910"/>
    <cellStyle name="Moneda 2 3 2 3" xfId="336"/>
    <cellStyle name="Moneda 2 3 2 4" xfId="566"/>
    <cellStyle name="Moneda 2 3 2 5" xfId="796"/>
    <cellStyle name="Moneda 2 3 3" xfId="149"/>
    <cellStyle name="Moneda 2 3 3 2" xfId="392"/>
    <cellStyle name="Moneda 2 3 3 3" xfId="622"/>
    <cellStyle name="Moneda 2 3 3 4" xfId="852"/>
    <cellStyle name="Moneda 2 3 4" xfId="278"/>
    <cellStyle name="Moneda 2 3 5" xfId="508"/>
    <cellStyle name="Moneda 2 3 6" xfId="738"/>
    <cellStyle name="Moneda 2 4" xfId="75"/>
    <cellStyle name="Moneda 2 4 2" xfId="189"/>
    <cellStyle name="Moneda 2 4 2 2" xfId="432"/>
    <cellStyle name="Moneda 2 4 2 3" xfId="662"/>
    <cellStyle name="Moneda 2 4 2 4" xfId="892"/>
    <cellStyle name="Moneda 2 4 3" xfId="318"/>
    <cellStyle name="Moneda 2 4 4" xfId="548"/>
    <cellStyle name="Moneda 2 4 5" xfId="778"/>
    <cellStyle name="Moneda 2 5" xfId="131"/>
    <cellStyle name="Moneda 2 5 2" xfId="374"/>
    <cellStyle name="Moneda 2 5 3" xfId="604"/>
    <cellStyle name="Moneda 2 5 4" xfId="834"/>
    <cellStyle name="Moneda 2 6" xfId="253"/>
    <cellStyle name="Moneda 2 7" xfId="260"/>
    <cellStyle name="Moneda 2 8" xfId="490"/>
    <cellStyle name="Moneda 2 9" xfId="720"/>
    <cellStyle name="Moneda 3" xfId="14"/>
    <cellStyle name="Moneda 3 2" xfId="28"/>
    <cellStyle name="Moneda 3 2 2" xfId="94"/>
    <cellStyle name="Moneda 3 2 2 2" xfId="208"/>
    <cellStyle name="Moneda 3 2 2 2 2" xfId="451"/>
    <cellStyle name="Moneda 3 2 2 2 3" xfId="681"/>
    <cellStyle name="Moneda 3 2 2 2 4" xfId="911"/>
    <cellStyle name="Moneda 3 2 2 3" xfId="337"/>
    <cellStyle name="Moneda 3 2 2 4" xfId="567"/>
    <cellStyle name="Moneda 3 2 2 5" xfId="797"/>
    <cellStyle name="Moneda 3 2 3" xfId="150"/>
    <cellStyle name="Moneda 3 2 3 2" xfId="393"/>
    <cellStyle name="Moneda 3 2 3 3" xfId="623"/>
    <cellStyle name="Moneda 3 2 3 4" xfId="853"/>
    <cellStyle name="Moneda 3 2 4" xfId="279"/>
    <cellStyle name="Moneda 3 2 5" xfId="509"/>
    <cellStyle name="Moneda 3 2 6" xfId="739"/>
    <cellStyle name="Moneda 3 3" xfId="82"/>
    <cellStyle name="Moneda 3 3 2" xfId="196"/>
    <cellStyle name="Moneda 3 3 2 2" xfId="439"/>
    <cellStyle name="Moneda 3 3 2 3" xfId="669"/>
    <cellStyle name="Moneda 3 3 2 4" xfId="899"/>
    <cellStyle name="Moneda 3 3 3" xfId="325"/>
    <cellStyle name="Moneda 3 3 4" xfId="555"/>
    <cellStyle name="Moneda 3 3 5" xfId="785"/>
    <cellStyle name="Moneda 3 4" xfId="138"/>
    <cellStyle name="Moneda 3 4 2" xfId="381"/>
    <cellStyle name="Moneda 3 4 3" xfId="611"/>
    <cellStyle name="Moneda 3 4 4" xfId="841"/>
    <cellStyle name="Moneda 3 5" xfId="248"/>
    <cellStyle name="Moneda 3 6" xfId="267"/>
    <cellStyle name="Moneda 3 7" xfId="497"/>
    <cellStyle name="Moneda 3 8" xfId="727"/>
    <cellStyle name="Moneda 4" xfId="7"/>
    <cellStyle name="Moneda 4 2" xfId="29"/>
    <cellStyle name="Moneda 4 2 2" xfId="95"/>
    <cellStyle name="Moneda 4 2 2 2" xfId="209"/>
    <cellStyle name="Moneda 4 2 2 2 2" xfId="452"/>
    <cellStyle name="Moneda 4 2 2 2 3" xfId="682"/>
    <cellStyle name="Moneda 4 2 2 2 4" xfId="912"/>
    <cellStyle name="Moneda 4 2 2 3" xfId="338"/>
    <cellStyle name="Moneda 4 2 2 4" xfId="568"/>
    <cellStyle name="Moneda 4 2 2 5" xfId="798"/>
    <cellStyle name="Moneda 4 2 3" xfId="151"/>
    <cellStyle name="Moneda 4 2 3 2" xfId="394"/>
    <cellStyle name="Moneda 4 2 3 3" xfId="624"/>
    <cellStyle name="Moneda 4 2 3 4" xfId="854"/>
    <cellStyle name="Moneda 4 2 4" xfId="280"/>
    <cellStyle name="Moneda 4 2 5" xfId="510"/>
    <cellStyle name="Moneda 4 2 6" xfId="740"/>
    <cellStyle name="Moneda 4 3" xfId="77"/>
    <cellStyle name="Moneda 4 3 2" xfId="191"/>
    <cellStyle name="Moneda 4 3 2 2" xfId="434"/>
    <cellStyle name="Moneda 4 3 2 3" xfId="664"/>
    <cellStyle name="Moneda 4 3 2 4" xfId="894"/>
    <cellStyle name="Moneda 4 3 3" xfId="320"/>
    <cellStyle name="Moneda 4 3 4" xfId="550"/>
    <cellStyle name="Moneda 4 3 5" xfId="780"/>
    <cellStyle name="Moneda 4 4" xfId="133"/>
    <cellStyle name="Moneda 4 4 2" xfId="376"/>
    <cellStyle name="Moneda 4 4 3" xfId="606"/>
    <cellStyle name="Moneda 4 4 4" xfId="836"/>
    <cellStyle name="Moneda 4 5" xfId="262"/>
    <cellStyle name="Moneda 4 6" xfId="492"/>
    <cellStyle name="Moneda 4 7" xfId="722"/>
    <cellStyle name="Moneda 5" xfId="18"/>
    <cellStyle name="Moneda 5 2" xfId="44"/>
    <cellStyle name="Moneda 5 2 2" xfId="107"/>
    <cellStyle name="Moneda 5 2 2 2" xfId="221"/>
    <cellStyle name="Moneda 5 2 2 2 2" xfId="464"/>
    <cellStyle name="Moneda 5 2 2 2 3" xfId="694"/>
    <cellStyle name="Moneda 5 2 2 2 4" xfId="924"/>
    <cellStyle name="Moneda 5 2 2 3" xfId="350"/>
    <cellStyle name="Moneda 5 2 2 4" xfId="580"/>
    <cellStyle name="Moneda 5 2 2 5" xfId="810"/>
    <cellStyle name="Moneda 5 2 3" xfId="163"/>
    <cellStyle name="Moneda 5 2 3 2" xfId="406"/>
    <cellStyle name="Moneda 5 2 3 3" xfId="636"/>
    <cellStyle name="Moneda 5 2 3 4" xfId="866"/>
    <cellStyle name="Moneda 5 2 4" xfId="292"/>
    <cellStyle name="Moneda 5 2 5" xfId="522"/>
    <cellStyle name="Moneda 5 2 6" xfId="752"/>
    <cellStyle name="Moneda 5 3" xfId="30"/>
    <cellStyle name="Moneda 5 4" xfId="86"/>
    <cellStyle name="Moneda 5 4 2" xfId="200"/>
    <cellStyle name="Moneda 5 4 2 2" xfId="443"/>
    <cellStyle name="Moneda 5 4 2 3" xfId="673"/>
    <cellStyle name="Moneda 5 4 2 4" xfId="903"/>
    <cellStyle name="Moneda 5 4 3" xfId="329"/>
    <cellStyle name="Moneda 5 4 4" xfId="559"/>
    <cellStyle name="Moneda 5 4 5" xfId="789"/>
    <cellStyle name="Moneda 5 5" xfId="142"/>
    <cellStyle name="Moneda 5 5 2" xfId="385"/>
    <cellStyle name="Moneda 5 5 3" xfId="615"/>
    <cellStyle name="Moneda 5 5 4" xfId="845"/>
    <cellStyle name="Moneda 5 6" xfId="271"/>
    <cellStyle name="Moneda 5 7" xfId="501"/>
    <cellStyle name="Moneda 5 8" xfId="731"/>
    <cellStyle name="Moneda 6" xfId="26"/>
    <cellStyle name="Moneda 6 2" xfId="92"/>
    <cellStyle name="Moneda 6 2 2" xfId="206"/>
    <cellStyle name="Moneda 6 2 2 2" xfId="449"/>
    <cellStyle name="Moneda 6 2 2 3" xfId="679"/>
    <cellStyle name="Moneda 6 2 2 4" xfId="909"/>
    <cellStyle name="Moneda 6 2 3" xfId="335"/>
    <cellStyle name="Moneda 6 2 4" xfId="565"/>
    <cellStyle name="Moneda 6 2 5" xfId="795"/>
    <cellStyle name="Moneda 6 3" xfId="148"/>
    <cellStyle name="Moneda 6 3 2" xfId="391"/>
    <cellStyle name="Moneda 6 3 3" xfId="621"/>
    <cellStyle name="Moneda 6 3 4" xfId="851"/>
    <cellStyle name="Moneda 6 4" xfId="277"/>
    <cellStyle name="Moneda 6 5" xfId="507"/>
    <cellStyle name="Moneda 6 6" xfId="737"/>
    <cellStyle name="Moneda 7" xfId="48"/>
    <cellStyle name="Moneda 7 2" xfId="111"/>
    <cellStyle name="Moneda 7 2 2" xfId="225"/>
    <cellStyle name="Moneda 7 2 2 2" xfId="468"/>
    <cellStyle name="Moneda 7 2 2 3" xfId="698"/>
    <cellStyle name="Moneda 7 2 2 4" xfId="928"/>
    <cellStyle name="Moneda 7 2 3" xfId="354"/>
    <cellStyle name="Moneda 7 2 4" xfId="584"/>
    <cellStyle name="Moneda 7 2 5" xfId="814"/>
    <cellStyle name="Moneda 7 3" xfId="167"/>
    <cellStyle name="Moneda 7 3 2" xfId="410"/>
    <cellStyle name="Moneda 7 3 3" xfId="640"/>
    <cellStyle name="Moneda 7 3 4" xfId="870"/>
    <cellStyle name="Moneda 7 4" xfId="296"/>
    <cellStyle name="Moneda 7 5" xfId="526"/>
    <cellStyle name="Moneda 7 6" xfId="756"/>
    <cellStyle name="Moneda 8" xfId="56"/>
    <cellStyle name="Moneda 8 2" xfId="119"/>
    <cellStyle name="Moneda 8 2 2" xfId="233"/>
    <cellStyle name="Moneda 8 2 2 2" xfId="476"/>
    <cellStyle name="Moneda 8 2 2 3" xfId="706"/>
    <cellStyle name="Moneda 8 2 2 4" xfId="936"/>
    <cellStyle name="Moneda 8 2 3" xfId="362"/>
    <cellStyle name="Moneda 8 2 4" xfId="592"/>
    <cellStyle name="Moneda 8 2 5" xfId="822"/>
    <cellStyle name="Moneda 8 3" xfId="175"/>
    <cellStyle name="Moneda 8 3 2" xfId="418"/>
    <cellStyle name="Moneda 8 3 3" xfId="648"/>
    <cellStyle name="Moneda 8 3 4" xfId="878"/>
    <cellStyle name="Moneda 8 4" xfId="304"/>
    <cellStyle name="Moneda 8 5" xfId="534"/>
    <cellStyle name="Moneda 8 6" xfId="764"/>
    <cellStyle name="Moneda 9" xfId="60"/>
    <cellStyle name="Moneda 9 2" xfId="123"/>
    <cellStyle name="Moneda 9 2 2" xfId="237"/>
    <cellStyle name="Moneda 9 2 2 2" xfId="480"/>
    <cellStyle name="Moneda 9 2 2 3" xfId="710"/>
    <cellStyle name="Moneda 9 2 2 4" xfId="940"/>
    <cellStyle name="Moneda 9 2 3" xfId="366"/>
    <cellStyle name="Moneda 9 2 4" xfId="596"/>
    <cellStyle name="Moneda 9 2 5" xfId="826"/>
    <cellStyle name="Moneda 9 3" xfId="179"/>
    <cellStyle name="Moneda 9 3 2" xfId="422"/>
    <cellStyle name="Moneda 9 3 3" xfId="652"/>
    <cellStyle name="Moneda 9 3 4" xfId="882"/>
    <cellStyle name="Moneda 9 4" xfId="308"/>
    <cellStyle name="Moneda 9 5" xfId="538"/>
    <cellStyle name="Moneda 9 6" xfId="768"/>
    <cellStyle name="Normal" xfId="0" builtinId="0"/>
    <cellStyle name="Normal 10" xfId="54"/>
    <cellStyle name="Normal 10 2" xfId="117"/>
    <cellStyle name="Normal 10 2 2" xfId="231"/>
    <cellStyle name="Normal 10 2 2 2" xfId="474"/>
    <cellStyle name="Normal 10 2 2 3" xfId="704"/>
    <cellStyle name="Normal 10 2 2 4" xfId="934"/>
    <cellStyle name="Normal 10 2 3" xfId="360"/>
    <cellStyle name="Normal 10 2 4" xfId="590"/>
    <cellStyle name="Normal 10 2 5" xfId="820"/>
    <cellStyle name="Normal 10 3" xfId="173"/>
    <cellStyle name="Normal 10 3 2" xfId="416"/>
    <cellStyle name="Normal 10 3 3" xfId="646"/>
    <cellStyle name="Normal 10 3 4" xfId="876"/>
    <cellStyle name="Normal 10 4" xfId="302"/>
    <cellStyle name="Normal 10 5" xfId="532"/>
    <cellStyle name="Normal 10 6" xfId="762"/>
    <cellStyle name="Normal 11" xfId="58"/>
    <cellStyle name="Normal 11 2" xfId="121"/>
    <cellStyle name="Normal 11 2 2" xfId="235"/>
    <cellStyle name="Normal 11 2 2 2" xfId="478"/>
    <cellStyle name="Normal 11 2 2 3" xfId="708"/>
    <cellStyle name="Normal 11 2 2 4" xfId="938"/>
    <cellStyle name="Normal 11 2 3" xfId="364"/>
    <cellStyle name="Normal 11 2 4" xfId="594"/>
    <cellStyle name="Normal 11 2 5" xfId="824"/>
    <cellStyle name="Normal 11 3" xfId="177"/>
    <cellStyle name="Normal 11 3 2" xfId="420"/>
    <cellStyle name="Normal 11 3 3" xfId="650"/>
    <cellStyle name="Normal 11 3 4" xfId="880"/>
    <cellStyle name="Normal 11 4" xfId="306"/>
    <cellStyle name="Normal 11 5" xfId="536"/>
    <cellStyle name="Normal 11 6" xfId="766"/>
    <cellStyle name="Normal 12" xfId="62"/>
    <cellStyle name="Normal 12 2" xfId="125"/>
    <cellStyle name="Normal 12 2 2" xfId="239"/>
    <cellStyle name="Normal 12 2 2 2" xfId="482"/>
    <cellStyle name="Normal 12 2 2 3" xfId="712"/>
    <cellStyle name="Normal 12 2 2 4" xfId="942"/>
    <cellStyle name="Normal 12 2 3" xfId="368"/>
    <cellStyle name="Normal 12 2 4" xfId="598"/>
    <cellStyle name="Normal 12 2 5" xfId="828"/>
    <cellStyle name="Normal 12 3" xfId="181"/>
    <cellStyle name="Normal 12 3 2" xfId="424"/>
    <cellStyle name="Normal 12 3 3" xfId="654"/>
    <cellStyle name="Normal 12 3 4" xfId="884"/>
    <cellStyle name="Normal 12 4" xfId="310"/>
    <cellStyle name="Normal 12 5" xfId="540"/>
    <cellStyle name="Normal 12 6" xfId="770"/>
    <cellStyle name="Normal 13" xfId="68"/>
    <cellStyle name="Normal 14" xfId="66"/>
    <cellStyle name="Normal 14 2" xfId="185"/>
    <cellStyle name="Normal 14 2 2" xfId="428"/>
    <cellStyle name="Normal 14 2 3" xfId="658"/>
    <cellStyle name="Normal 14 2 4" xfId="888"/>
    <cellStyle name="Normal 14 3" xfId="314"/>
    <cellStyle name="Normal 14 4" xfId="544"/>
    <cellStyle name="Normal 14 5" xfId="774"/>
    <cellStyle name="Normal 15" xfId="243"/>
    <cellStyle name="Normal 15 2" xfId="486"/>
    <cellStyle name="Normal 15 3" xfId="716"/>
    <cellStyle name="Normal 15 4" xfId="946"/>
    <cellStyle name="Normal 16" xfId="245"/>
    <cellStyle name="Normal 2" xfId="1"/>
    <cellStyle name="Normal 2 2" xfId="4"/>
    <cellStyle name="Normal 2 3" xfId="31"/>
    <cellStyle name="Normal 2 3 2" xfId="96"/>
    <cellStyle name="Normal 2 3 2 2" xfId="210"/>
    <cellStyle name="Normal 2 3 2 2 2" xfId="453"/>
    <cellStyle name="Normal 2 3 2 2 3" xfId="683"/>
    <cellStyle name="Normal 2 3 2 2 4" xfId="913"/>
    <cellStyle name="Normal 2 3 2 3" xfId="339"/>
    <cellStyle name="Normal 2 3 2 4" xfId="569"/>
    <cellStyle name="Normal 2 3 2 5" xfId="799"/>
    <cellStyle name="Normal 2 3 3" xfId="152"/>
    <cellStyle name="Normal 2 3 3 2" xfId="395"/>
    <cellStyle name="Normal 2 3 3 3" xfId="625"/>
    <cellStyle name="Normal 2 3 3 4" xfId="855"/>
    <cellStyle name="Normal 2 3 4" xfId="281"/>
    <cellStyle name="Normal 2 3 5" xfId="511"/>
    <cellStyle name="Normal 2 3 6" xfId="741"/>
    <cellStyle name="Normal 2 4" xfId="73"/>
    <cellStyle name="Normal 2 4 2" xfId="187"/>
    <cellStyle name="Normal 2 4 2 2" xfId="430"/>
    <cellStyle name="Normal 2 4 2 3" xfId="660"/>
    <cellStyle name="Normal 2 4 2 4" xfId="890"/>
    <cellStyle name="Normal 2 4 3" xfId="316"/>
    <cellStyle name="Normal 2 4 4" xfId="546"/>
    <cellStyle name="Normal 2 4 5" xfId="776"/>
    <cellStyle name="Normal 2 5" xfId="129"/>
    <cellStyle name="Normal 2 5 2" xfId="372"/>
    <cellStyle name="Normal 2 5 3" xfId="602"/>
    <cellStyle name="Normal 2 5 4" xfId="832"/>
    <cellStyle name="Normal 2 6" xfId="252"/>
    <cellStyle name="Normal 2 7" xfId="258"/>
    <cellStyle name="Normal 2 8" xfId="488"/>
    <cellStyle name="Normal 2 9" xfId="718"/>
    <cellStyle name="Normal 3" xfId="13"/>
    <cellStyle name="Normal 3 2" xfId="32"/>
    <cellStyle name="Normal 3 2 2" xfId="97"/>
    <cellStyle name="Normal 3 2 2 2" xfId="211"/>
    <cellStyle name="Normal 3 2 2 2 2" xfId="454"/>
    <cellStyle name="Normal 3 2 2 2 3" xfId="684"/>
    <cellStyle name="Normal 3 2 2 2 4" xfId="914"/>
    <cellStyle name="Normal 3 2 2 3" xfId="340"/>
    <cellStyle name="Normal 3 2 2 4" xfId="570"/>
    <cellStyle name="Normal 3 2 2 5" xfId="800"/>
    <cellStyle name="Normal 3 2 3" xfId="153"/>
    <cellStyle name="Normal 3 2 3 2" xfId="396"/>
    <cellStyle name="Normal 3 2 3 3" xfId="626"/>
    <cellStyle name="Normal 3 2 3 4" xfId="856"/>
    <cellStyle name="Normal 3 2 4" xfId="282"/>
    <cellStyle name="Normal 3 2 5" xfId="512"/>
    <cellStyle name="Normal 3 2 6" xfId="742"/>
    <cellStyle name="Normal 3 3" xfId="81"/>
    <cellStyle name="Normal 3 3 2" xfId="195"/>
    <cellStyle name="Normal 3 3 2 2" xfId="438"/>
    <cellStyle name="Normal 3 3 2 3" xfId="668"/>
    <cellStyle name="Normal 3 3 2 4" xfId="898"/>
    <cellStyle name="Normal 3 3 3" xfId="324"/>
    <cellStyle name="Normal 3 3 4" xfId="554"/>
    <cellStyle name="Normal 3 3 5" xfId="784"/>
    <cellStyle name="Normal 3 4" xfId="137"/>
    <cellStyle name="Normal 3 4 2" xfId="380"/>
    <cellStyle name="Normal 3 4 3" xfId="610"/>
    <cellStyle name="Normal 3 4 4" xfId="840"/>
    <cellStyle name="Normal 3 5" xfId="246"/>
    <cellStyle name="Normal 3 6" xfId="266"/>
    <cellStyle name="Normal 3 7" xfId="496"/>
    <cellStyle name="Normal 3 8" xfId="726"/>
    <cellStyle name="Normal 4" xfId="5"/>
    <cellStyle name="Normal 5" xfId="17"/>
    <cellStyle name="Normal 5 2" xfId="43"/>
    <cellStyle name="Normal 5 2 2" xfId="106"/>
    <cellStyle name="Normal 5 2 2 2" xfId="220"/>
    <cellStyle name="Normal 5 2 2 2 2" xfId="463"/>
    <cellStyle name="Normal 5 2 2 2 3" xfId="693"/>
    <cellStyle name="Normal 5 2 2 2 4" xfId="923"/>
    <cellStyle name="Normal 5 2 2 3" xfId="349"/>
    <cellStyle name="Normal 5 2 2 4" xfId="579"/>
    <cellStyle name="Normal 5 2 2 5" xfId="809"/>
    <cellStyle name="Normal 5 2 3" xfId="162"/>
    <cellStyle name="Normal 5 2 3 2" xfId="405"/>
    <cellStyle name="Normal 5 2 3 3" xfId="635"/>
    <cellStyle name="Normal 5 2 3 4" xfId="865"/>
    <cellStyle name="Normal 5 2 4" xfId="291"/>
    <cellStyle name="Normal 5 2 5" xfId="521"/>
    <cellStyle name="Normal 5 2 6" xfId="751"/>
    <cellStyle name="Normal 5 3" xfId="33"/>
    <cellStyle name="Normal 5 4" xfId="85"/>
    <cellStyle name="Normal 5 4 2" xfId="199"/>
    <cellStyle name="Normal 5 4 2 2" xfId="442"/>
    <cellStyle name="Normal 5 4 2 3" xfId="672"/>
    <cellStyle name="Normal 5 4 2 4" xfId="902"/>
    <cellStyle name="Normal 5 4 3" xfId="328"/>
    <cellStyle name="Normal 5 4 4" xfId="558"/>
    <cellStyle name="Normal 5 4 5" xfId="788"/>
    <cellStyle name="Normal 5 5" xfId="141"/>
    <cellStyle name="Normal 5 5 2" xfId="384"/>
    <cellStyle name="Normal 5 5 3" xfId="614"/>
    <cellStyle name="Normal 5 5 4" xfId="844"/>
    <cellStyle name="Normal 5 6" xfId="270"/>
    <cellStyle name="Normal 5 7" xfId="500"/>
    <cellStyle name="Normal 5 8" xfId="730"/>
    <cellStyle name="Normal 6" xfId="23"/>
    <cellStyle name="Normal 6 2" xfId="89"/>
    <cellStyle name="Normal 6 2 2" xfId="203"/>
    <cellStyle name="Normal 6 2 2 2" xfId="446"/>
    <cellStyle name="Normal 6 2 2 3" xfId="676"/>
    <cellStyle name="Normal 6 2 2 4" xfId="906"/>
    <cellStyle name="Normal 6 2 3" xfId="332"/>
    <cellStyle name="Normal 6 2 4" xfId="562"/>
    <cellStyle name="Normal 6 2 5" xfId="792"/>
    <cellStyle name="Normal 6 3" xfId="145"/>
    <cellStyle name="Normal 6 3 2" xfId="388"/>
    <cellStyle name="Normal 6 3 3" xfId="618"/>
    <cellStyle name="Normal 6 3 4" xfId="848"/>
    <cellStyle name="Normal 6 4" xfId="274"/>
    <cellStyle name="Normal 6 5" xfId="504"/>
    <cellStyle name="Normal 6 6" xfId="734"/>
    <cellStyle name="Normal 7" xfId="47"/>
    <cellStyle name="Normal 7 2" xfId="8"/>
    <cellStyle name="Normal 7 2 2" xfId="34"/>
    <cellStyle name="Normal 7 2 2 2" xfId="98"/>
    <cellStyle name="Normal 7 2 2 2 2" xfId="212"/>
    <cellStyle name="Normal 7 2 2 2 2 2" xfId="455"/>
    <cellStyle name="Normal 7 2 2 2 2 3" xfId="685"/>
    <cellStyle name="Normal 7 2 2 2 2 4" xfId="915"/>
    <cellStyle name="Normal 7 2 2 2 3" xfId="341"/>
    <cellStyle name="Normal 7 2 2 2 4" xfId="571"/>
    <cellStyle name="Normal 7 2 2 2 5" xfId="801"/>
    <cellStyle name="Normal 7 2 2 3" xfId="154"/>
    <cellStyle name="Normal 7 2 2 3 2" xfId="397"/>
    <cellStyle name="Normal 7 2 2 3 3" xfId="627"/>
    <cellStyle name="Normal 7 2 2 3 4" xfId="857"/>
    <cellStyle name="Normal 7 2 2 4" xfId="283"/>
    <cellStyle name="Normal 7 2 2 5" xfId="513"/>
    <cellStyle name="Normal 7 2 2 6" xfId="743"/>
    <cellStyle name="Normal 7 2 3" xfId="78"/>
    <cellStyle name="Normal 7 2 3 2" xfId="192"/>
    <cellStyle name="Normal 7 2 3 2 2" xfId="435"/>
    <cellStyle name="Normal 7 2 3 2 3" xfId="665"/>
    <cellStyle name="Normal 7 2 3 2 4" xfId="895"/>
    <cellStyle name="Normal 7 2 3 3" xfId="321"/>
    <cellStyle name="Normal 7 2 3 4" xfId="551"/>
    <cellStyle name="Normal 7 2 3 5" xfId="781"/>
    <cellStyle name="Normal 7 2 4" xfId="134"/>
    <cellStyle name="Normal 7 2 4 2" xfId="377"/>
    <cellStyle name="Normal 7 2 4 3" xfId="607"/>
    <cellStyle name="Normal 7 2 4 4" xfId="837"/>
    <cellStyle name="Normal 7 2 5" xfId="263"/>
    <cellStyle name="Normal 7 2 6" xfId="493"/>
    <cellStyle name="Normal 7 2 7" xfId="723"/>
    <cellStyle name="Normal 7 3" xfId="110"/>
    <cellStyle name="Normal 7 3 2" xfId="224"/>
    <cellStyle name="Normal 7 3 2 2" xfId="467"/>
    <cellStyle name="Normal 7 3 2 3" xfId="697"/>
    <cellStyle name="Normal 7 3 2 4" xfId="927"/>
    <cellStyle name="Normal 7 3 3" xfId="353"/>
    <cellStyle name="Normal 7 3 4" xfId="583"/>
    <cellStyle name="Normal 7 3 5" xfId="813"/>
    <cellStyle name="Normal 7 4" xfId="166"/>
    <cellStyle name="Normal 7 4 2" xfId="409"/>
    <cellStyle name="Normal 7 4 3" xfId="639"/>
    <cellStyle name="Normal 7 4 4" xfId="869"/>
    <cellStyle name="Normal 7 5" xfId="295"/>
    <cellStyle name="Normal 7 6" xfId="525"/>
    <cellStyle name="Normal 7 7" xfId="755"/>
    <cellStyle name="Normal 8" xfId="6"/>
    <cellStyle name="Normal 8 2" xfId="35"/>
    <cellStyle name="Normal 8 2 2" xfId="99"/>
    <cellStyle name="Normal 8 2 2 2" xfId="213"/>
    <cellStyle name="Normal 8 2 2 2 2" xfId="456"/>
    <cellStyle name="Normal 8 2 2 2 3" xfId="686"/>
    <cellStyle name="Normal 8 2 2 2 4" xfId="916"/>
    <cellStyle name="Normal 8 2 2 3" xfId="342"/>
    <cellStyle name="Normal 8 2 2 4" xfId="572"/>
    <cellStyle name="Normal 8 2 2 5" xfId="802"/>
    <cellStyle name="Normal 8 2 3" xfId="155"/>
    <cellStyle name="Normal 8 2 3 2" xfId="398"/>
    <cellStyle name="Normal 8 2 3 3" xfId="628"/>
    <cellStyle name="Normal 8 2 3 4" xfId="858"/>
    <cellStyle name="Normal 8 2 4" xfId="284"/>
    <cellStyle name="Normal 8 2 5" xfId="514"/>
    <cellStyle name="Normal 8 2 6" xfId="744"/>
    <cellStyle name="Normal 8 3" xfId="76"/>
    <cellStyle name="Normal 8 3 2" xfId="190"/>
    <cellStyle name="Normal 8 3 2 2" xfId="433"/>
    <cellStyle name="Normal 8 3 2 3" xfId="663"/>
    <cellStyle name="Normal 8 3 2 4" xfId="893"/>
    <cellStyle name="Normal 8 3 3" xfId="319"/>
    <cellStyle name="Normal 8 3 4" xfId="549"/>
    <cellStyle name="Normal 8 3 5" xfId="779"/>
    <cellStyle name="Normal 8 4" xfId="132"/>
    <cellStyle name="Normal 8 4 2" xfId="375"/>
    <cellStyle name="Normal 8 4 3" xfId="605"/>
    <cellStyle name="Normal 8 4 4" xfId="835"/>
    <cellStyle name="Normal 8 5" xfId="261"/>
    <cellStyle name="Normal 8 6" xfId="491"/>
    <cellStyle name="Normal 8 7" xfId="721"/>
    <cellStyle name="Normal 9" xfId="51"/>
    <cellStyle name="Normal 9 2" xfId="114"/>
    <cellStyle name="Normal 9 2 2" xfId="228"/>
    <cellStyle name="Normal 9 2 2 2" xfId="471"/>
    <cellStyle name="Normal 9 2 2 3" xfId="701"/>
    <cellStyle name="Normal 9 2 2 4" xfId="931"/>
    <cellStyle name="Normal 9 2 3" xfId="357"/>
    <cellStyle name="Normal 9 2 4" xfId="587"/>
    <cellStyle name="Normal 9 2 5" xfId="817"/>
    <cellStyle name="Normal 9 3" xfId="170"/>
    <cellStyle name="Normal 9 3 2" xfId="413"/>
    <cellStyle name="Normal 9 3 3" xfId="643"/>
    <cellStyle name="Normal 9 3 4" xfId="873"/>
    <cellStyle name="Normal 9 4" xfId="299"/>
    <cellStyle name="Normal 9 5" xfId="529"/>
    <cellStyle name="Normal 9 6" xfId="759"/>
    <cellStyle name="Notas 2" xfId="12"/>
    <cellStyle name="Notas 2 2" xfId="37"/>
    <cellStyle name="Notas 2 2 2" xfId="101"/>
    <cellStyle name="Notas 2 2 2 2" xfId="215"/>
    <cellStyle name="Notas 2 2 2 2 2" xfId="458"/>
    <cellStyle name="Notas 2 2 2 2 3" xfId="688"/>
    <cellStyle name="Notas 2 2 2 2 4" xfId="918"/>
    <cellStyle name="Notas 2 2 2 3" xfId="344"/>
    <cellStyle name="Notas 2 2 2 4" xfId="574"/>
    <cellStyle name="Notas 2 2 2 5" xfId="804"/>
    <cellStyle name="Notas 2 2 3" xfId="157"/>
    <cellStyle name="Notas 2 2 3 2" xfId="400"/>
    <cellStyle name="Notas 2 2 3 3" xfId="630"/>
    <cellStyle name="Notas 2 2 3 4" xfId="860"/>
    <cellStyle name="Notas 2 2 4" xfId="286"/>
    <cellStyle name="Notas 2 2 5" xfId="516"/>
    <cellStyle name="Notas 2 2 6" xfId="746"/>
    <cellStyle name="Notas 2 3" xfId="80"/>
    <cellStyle name="Notas 2 3 2" xfId="194"/>
    <cellStyle name="Notas 2 3 2 2" xfId="437"/>
    <cellStyle name="Notas 2 3 2 3" xfId="667"/>
    <cellStyle name="Notas 2 3 2 4" xfId="897"/>
    <cellStyle name="Notas 2 3 3" xfId="323"/>
    <cellStyle name="Notas 2 3 4" xfId="553"/>
    <cellStyle name="Notas 2 3 5" xfId="783"/>
    <cellStyle name="Notas 2 4" xfId="136"/>
    <cellStyle name="Notas 2 4 2" xfId="379"/>
    <cellStyle name="Notas 2 4 3" xfId="609"/>
    <cellStyle name="Notas 2 4 4" xfId="839"/>
    <cellStyle name="Notas 2 5" xfId="256"/>
    <cellStyle name="Notas 2 6" xfId="265"/>
    <cellStyle name="Notas 2 7" xfId="495"/>
    <cellStyle name="Notas 2 8" xfId="725"/>
    <cellStyle name="Notas 3" xfId="15"/>
    <cellStyle name="Notas 3 2" xfId="38"/>
    <cellStyle name="Notas 3 2 2" xfId="102"/>
    <cellStyle name="Notas 3 2 2 2" xfId="216"/>
    <cellStyle name="Notas 3 2 2 2 2" xfId="459"/>
    <cellStyle name="Notas 3 2 2 2 3" xfId="689"/>
    <cellStyle name="Notas 3 2 2 2 4" xfId="919"/>
    <cellStyle name="Notas 3 2 2 3" xfId="345"/>
    <cellStyle name="Notas 3 2 2 4" xfId="575"/>
    <cellStyle name="Notas 3 2 2 5" xfId="805"/>
    <cellStyle name="Notas 3 2 3" xfId="158"/>
    <cellStyle name="Notas 3 2 3 2" xfId="401"/>
    <cellStyle name="Notas 3 2 3 3" xfId="631"/>
    <cellStyle name="Notas 3 2 3 4" xfId="861"/>
    <cellStyle name="Notas 3 2 4" xfId="287"/>
    <cellStyle name="Notas 3 2 5" xfId="517"/>
    <cellStyle name="Notas 3 2 6" xfId="747"/>
    <cellStyle name="Notas 3 3" xfId="83"/>
    <cellStyle name="Notas 3 3 2" xfId="197"/>
    <cellStyle name="Notas 3 3 2 2" xfId="440"/>
    <cellStyle name="Notas 3 3 2 3" xfId="670"/>
    <cellStyle name="Notas 3 3 2 4" xfId="900"/>
    <cellStyle name="Notas 3 3 3" xfId="326"/>
    <cellStyle name="Notas 3 3 4" xfId="556"/>
    <cellStyle name="Notas 3 3 5" xfId="786"/>
    <cellStyle name="Notas 3 4" xfId="139"/>
    <cellStyle name="Notas 3 4 2" xfId="382"/>
    <cellStyle name="Notas 3 4 3" xfId="612"/>
    <cellStyle name="Notas 3 4 4" xfId="842"/>
    <cellStyle name="Notas 3 5" xfId="249"/>
    <cellStyle name="Notas 3 6" xfId="268"/>
    <cellStyle name="Notas 3 7" xfId="498"/>
    <cellStyle name="Notas 3 8" xfId="728"/>
    <cellStyle name="Notas 4" xfId="20"/>
    <cellStyle name="Notas 4 2" xfId="46"/>
    <cellStyle name="Notas 4 2 2" xfId="109"/>
    <cellStyle name="Notas 4 2 2 2" xfId="223"/>
    <cellStyle name="Notas 4 2 2 2 2" xfId="466"/>
    <cellStyle name="Notas 4 2 2 2 3" xfId="696"/>
    <cellStyle name="Notas 4 2 2 2 4" xfId="926"/>
    <cellStyle name="Notas 4 2 2 3" xfId="352"/>
    <cellStyle name="Notas 4 2 2 4" xfId="582"/>
    <cellStyle name="Notas 4 2 2 5" xfId="812"/>
    <cellStyle name="Notas 4 2 3" xfId="165"/>
    <cellStyle name="Notas 4 2 3 2" xfId="408"/>
    <cellStyle name="Notas 4 2 3 3" xfId="638"/>
    <cellStyle name="Notas 4 2 3 4" xfId="868"/>
    <cellStyle name="Notas 4 2 4" xfId="294"/>
    <cellStyle name="Notas 4 2 5" xfId="524"/>
    <cellStyle name="Notas 4 2 6" xfId="754"/>
    <cellStyle name="Notas 4 3" xfId="39"/>
    <cellStyle name="Notas 4 4" xfId="88"/>
    <cellStyle name="Notas 4 4 2" xfId="202"/>
    <cellStyle name="Notas 4 4 2 2" xfId="445"/>
    <cellStyle name="Notas 4 4 2 3" xfId="675"/>
    <cellStyle name="Notas 4 4 2 4" xfId="905"/>
    <cellStyle name="Notas 4 4 3" xfId="331"/>
    <cellStyle name="Notas 4 4 4" xfId="561"/>
    <cellStyle name="Notas 4 4 5" xfId="791"/>
    <cellStyle name="Notas 4 5" xfId="144"/>
    <cellStyle name="Notas 4 5 2" xfId="387"/>
    <cellStyle name="Notas 4 5 3" xfId="617"/>
    <cellStyle name="Notas 4 5 4" xfId="847"/>
    <cellStyle name="Notas 4 6" xfId="273"/>
    <cellStyle name="Notas 4 7" xfId="503"/>
    <cellStyle name="Notas 4 8" xfId="733"/>
    <cellStyle name="Notas 5" xfId="36"/>
    <cellStyle name="Notas 5 2" xfId="100"/>
    <cellStyle name="Notas 5 2 2" xfId="214"/>
    <cellStyle name="Notas 5 2 2 2" xfId="457"/>
    <cellStyle name="Notas 5 2 2 3" xfId="687"/>
    <cellStyle name="Notas 5 2 2 4" xfId="917"/>
    <cellStyle name="Notas 5 2 3" xfId="343"/>
    <cellStyle name="Notas 5 2 4" xfId="573"/>
    <cellStyle name="Notas 5 2 5" xfId="803"/>
    <cellStyle name="Notas 5 3" xfId="156"/>
    <cellStyle name="Notas 5 3 2" xfId="399"/>
    <cellStyle name="Notas 5 3 3" xfId="629"/>
    <cellStyle name="Notas 5 3 4" xfId="859"/>
    <cellStyle name="Notas 5 4" xfId="285"/>
    <cellStyle name="Notas 5 5" xfId="515"/>
    <cellStyle name="Notas 5 6" xfId="745"/>
    <cellStyle name="Notas 6" xfId="50"/>
    <cellStyle name="Notas 6 2" xfId="113"/>
    <cellStyle name="Notas 6 2 2" xfId="227"/>
    <cellStyle name="Notas 6 2 2 2" xfId="470"/>
    <cellStyle name="Notas 6 2 2 3" xfId="700"/>
    <cellStyle name="Notas 6 2 2 4" xfId="930"/>
    <cellStyle name="Notas 6 2 3" xfId="356"/>
    <cellStyle name="Notas 6 2 4" xfId="586"/>
    <cellStyle name="Notas 6 2 5" xfId="816"/>
    <cellStyle name="Notas 6 3" xfId="169"/>
    <cellStyle name="Notas 6 3 2" xfId="412"/>
    <cellStyle name="Notas 6 3 3" xfId="642"/>
    <cellStyle name="Notas 6 3 4" xfId="872"/>
    <cellStyle name="Notas 6 4" xfId="298"/>
    <cellStyle name="Notas 6 5" xfId="528"/>
    <cellStyle name="Notas 6 6" xfId="758"/>
    <cellStyle name="Notas 7" xfId="72"/>
    <cellStyle name="Porcentaje 10" xfId="65"/>
    <cellStyle name="Porcentaje 10 2" xfId="128"/>
    <cellStyle name="Porcentaje 10 2 2" xfId="242"/>
    <cellStyle name="Porcentaje 10 2 2 2" xfId="485"/>
    <cellStyle name="Porcentaje 10 2 2 3" xfId="715"/>
    <cellStyle name="Porcentaje 10 2 2 4" xfId="945"/>
    <cellStyle name="Porcentaje 10 2 3" xfId="371"/>
    <cellStyle name="Porcentaje 10 2 4" xfId="601"/>
    <cellStyle name="Porcentaje 10 2 5" xfId="831"/>
    <cellStyle name="Porcentaje 10 3" xfId="184"/>
    <cellStyle name="Porcentaje 10 3 2" xfId="427"/>
    <cellStyle name="Porcentaje 10 3 3" xfId="657"/>
    <cellStyle name="Porcentaje 10 3 4" xfId="887"/>
    <cellStyle name="Porcentaje 10 4" xfId="313"/>
    <cellStyle name="Porcentaje 10 5" xfId="543"/>
    <cellStyle name="Porcentaje 10 6" xfId="773"/>
    <cellStyle name="Porcentaje 11" xfId="71"/>
    <cellStyle name="Porcentaje 12" xfId="67"/>
    <cellStyle name="Porcentaje 12 2" xfId="186"/>
    <cellStyle name="Porcentaje 12 2 2" xfId="429"/>
    <cellStyle name="Porcentaje 12 2 3" xfId="659"/>
    <cellStyle name="Porcentaje 12 2 4" xfId="889"/>
    <cellStyle name="Porcentaje 12 3" xfId="315"/>
    <cellStyle name="Porcentaje 12 4" xfId="545"/>
    <cellStyle name="Porcentaje 12 5" xfId="775"/>
    <cellStyle name="Porcentaje 2" xfId="10"/>
    <cellStyle name="Porcentaje 2 2" xfId="40"/>
    <cellStyle name="Porcentaje 2 2 2" xfId="103"/>
    <cellStyle name="Porcentaje 2 2 2 2" xfId="217"/>
    <cellStyle name="Porcentaje 2 2 2 2 2" xfId="460"/>
    <cellStyle name="Porcentaje 2 2 2 2 3" xfId="690"/>
    <cellStyle name="Porcentaje 2 2 2 2 4" xfId="920"/>
    <cellStyle name="Porcentaje 2 2 2 3" xfId="346"/>
    <cellStyle name="Porcentaje 2 2 2 4" xfId="576"/>
    <cellStyle name="Porcentaje 2 2 2 5" xfId="806"/>
    <cellStyle name="Porcentaje 2 2 3" xfId="159"/>
    <cellStyle name="Porcentaje 2 2 3 2" xfId="402"/>
    <cellStyle name="Porcentaje 2 2 3 3" xfId="632"/>
    <cellStyle name="Porcentaje 2 2 3 4" xfId="862"/>
    <cellStyle name="Porcentaje 2 2 4" xfId="288"/>
    <cellStyle name="Porcentaje 2 2 5" xfId="518"/>
    <cellStyle name="Porcentaje 2 2 6" xfId="748"/>
    <cellStyle name="Porcentaje 2 3" xfId="79"/>
    <cellStyle name="Porcentaje 2 3 2" xfId="193"/>
    <cellStyle name="Porcentaje 2 3 2 2" xfId="436"/>
    <cellStyle name="Porcentaje 2 3 2 3" xfId="666"/>
    <cellStyle name="Porcentaje 2 3 2 4" xfId="896"/>
    <cellStyle name="Porcentaje 2 3 3" xfId="322"/>
    <cellStyle name="Porcentaje 2 3 4" xfId="552"/>
    <cellStyle name="Porcentaje 2 3 5" xfId="782"/>
    <cellStyle name="Porcentaje 2 4" xfId="135"/>
    <cellStyle name="Porcentaje 2 4 2" xfId="378"/>
    <cellStyle name="Porcentaje 2 4 3" xfId="608"/>
    <cellStyle name="Porcentaje 2 4 4" xfId="838"/>
    <cellStyle name="Porcentaje 2 5" xfId="250"/>
    <cellStyle name="Porcentaje 2 6" xfId="264"/>
    <cellStyle name="Porcentaje 2 7" xfId="494"/>
    <cellStyle name="Porcentaje 2 8" xfId="724"/>
    <cellStyle name="Porcentaje 3" xfId="16"/>
    <cellStyle name="Porcentaje 3 2" xfId="41"/>
    <cellStyle name="Porcentaje 3 2 2" xfId="104"/>
    <cellStyle name="Porcentaje 3 2 2 2" xfId="218"/>
    <cellStyle name="Porcentaje 3 2 2 2 2" xfId="461"/>
    <cellStyle name="Porcentaje 3 2 2 2 3" xfId="691"/>
    <cellStyle name="Porcentaje 3 2 2 2 4" xfId="921"/>
    <cellStyle name="Porcentaje 3 2 2 3" xfId="347"/>
    <cellStyle name="Porcentaje 3 2 2 4" xfId="577"/>
    <cellStyle name="Porcentaje 3 2 2 5" xfId="807"/>
    <cellStyle name="Porcentaje 3 2 3" xfId="160"/>
    <cellStyle name="Porcentaje 3 2 3 2" xfId="403"/>
    <cellStyle name="Porcentaje 3 2 3 3" xfId="633"/>
    <cellStyle name="Porcentaje 3 2 3 4" xfId="863"/>
    <cellStyle name="Porcentaje 3 2 4" xfId="289"/>
    <cellStyle name="Porcentaje 3 2 5" xfId="519"/>
    <cellStyle name="Porcentaje 3 2 6" xfId="749"/>
    <cellStyle name="Porcentaje 3 3" xfId="84"/>
    <cellStyle name="Porcentaje 3 3 2" xfId="198"/>
    <cellStyle name="Porcentaje 3 3 2 2" xfId="441"/>
    <cellStyle name="Porcentaje 3 3 2 3" xfId="671"/>
    <cellStyle name="Porcentaje 3 3 2 4" xfId="901"/>
    <cellStyle name="Porcentaje 3 3 3" xfId="327"/>
    <cellStyle name="Porcentaje 3 3 4" xfId="557"/>
    <cellStyle name="Porcentaje 3 3 5" xfId="787"/>
    <cellStyle name="Porcentaje 3 4" xfId="140"/>
    <cellStyle name="Porcentaje 3 4 2" xfId="383"/>
    <cellStyle name="Porcentaje 3 4 3" xfId="613"/>
    <cellStyle name="Porcentaje 3 4 4" xfId="843"/>
    <cellStyle name="Porcentaje 3 5" xfId="269"/>
    <cellStyle name="Porcentaje 3 6" xfId="499"/>
    <cellStyle name="Porcentaje 3 7" xfId="729"/>
    <cellStyle name="Porcentaje 4" xfId="19"/>
    <cellStyle name="Porcentaje 4 2" xfId="45"/>
    <cellStyle name="Porcentaje 4 2 2" xfId="108"/>
    <cellStyle name="Porcentaje 4 2 2 2" xfId="222"/>
    <cellStyle name="Porcentaje 4 2 2 2 2" xfId="465"/>
    <cellStyle name="Porcentaje 4 2 2 2 3" xfId="695"/>
    <cellStyle name="Porcentaje 4 2 2 2 4" xfId="925"/>
    <cellStyle name="Porcentaje 4 2 2 3" xfId="351"/>
    <cellStyle name="Porcentaje 4 2 2 4" xfId="581"/>
    <cellStyle name="Porcentaje 4 2 2 5" xfId="811"/>
    <cellStyle name="Porcentaje 4 2 3" xfId="164"/>
    <cellStyle name="Porcentaje 4 2 3 2" xfId="407"/>
    <cellStyle name="Porcentaje 4 2 3 3" xfId="637"/>
    <cellStyle name="Porcentaje 4 2 3 4" xfId="867"/>
    <cellStyle name="Porcentaje 4 2 4" xfId="293"/>
    <cellStyle name="Porcentaje 4 2 5" xfId="523"/>
    <cellStyle name="Porcentaje 4 2 6" xfId="753"/>
    <cellStyle name="Porcentaje 4 3" xfId="87"/>
    <cellStyle name="Porcentaje 4 3 2" xfId="201"/>
    <cellStyle name="Porcentaje 4 3 2 2" xfId="444"/>
    <cellStyle name="Porcentaje 4 3 2 3" xfId="674"/>
    <cellStyle name="Porcentaje 4 3 2 4" xfId="904"/>
    <cellStyle name="Porcentaje 4 3 3" xfId="330"/>
    <cellStyle name="Porcentaje 4 3 4" xfId="560"/>
    <cellStyle name="Porcentaje 4 3 5" xfId="790"/>
    <cellStyle name="Porcentaje 4 4" xfId="143"/>
    <cellStyle name="Porcentaje 4 4 2" xfId="386"/>
    <cellStyle name="Porcentaje 4 4 3" xfId="616"/>
    <cellStyle name="Porcentaje 4 4 4" xfId="846"/>
    <cellStyle name="Porcentaje 4 5" xfId="272"/>
    <cellStyle name="Porcentaje 4 6" xfId="502"/>
    <cellStyle name="Porcentaje 4 7" xfId="732"/>
    <cellStyle name="Porcentaje 5" xfId="42"/>
    <cellStyle name="Porcentaje 5 2" xfId="105"/>
    <cellStyle name="Porcentaje 5 2 2" xfId="219"/>
    <cellStyle name="Porcentaje 5 2 2 2" xfId="462"/>
    <cellStyle name="Porcentaje 5 2 2 3" xfId="692"/>
    <cellStyle name="Porcentaje 5 2 2 4" xfId="922"/>
    <cellStyle name="Porcentaje 5 2 3" xfId="348"/>
    <cellStyle name="Porcentaje 5 2 4" xfId="578"/>
    <cellStyle name="Porcentaje 5 2 5" xfId="808"/>
    <cellStyle name="Porcentaje 5 3" xfId="161"/>
    <cellStyle name="Porcentaje 5 3 2" xfId="404"/>
    <cellStyle name="Porcentaje 5 3 3" xfId="634"/>
    <cellStyle name="Porcentaje 5 3 4" xfId="864"/>
    <cellStyle name="Porcentaje 5 4" xfId="290"/>
    <cellStyle name="Porcentaje 5 5" xfId="520"/>
    <cellStyle name="Porcentaje 5 6" xfId="750"/>
    <cellStyle name="Porcentaje 6" xfId="49"/>
    <cellStyle name="Porcentaje 6 2" xfId="112"/>
    <cellStyle name="Porcentaje 6 2 2" xfId="226"/>
    <cellStyle name="Porcentaje 6 2 2 2" xfId="469"/>
    <cellStyle name="Porcentaje 6 2 2 3" xfId="699"/>
    <cellStyle name="Porcentaje 6 2 2 4" xfId="929"/>
    <cellStyle name="Porcentaje 6 2 3" xfId="355"/>
    <cellStyle name="Porcentaje 6 2 4" xfId="585"/>
    <cellStyle name="Porcentaje 6 2 5" xfId="815"/>
    <cellStyle name="Porcentaje 6 3" xfId="168"/>
    <cellStyle name="Porcentaje 6 3 2" xfId="411"/>
    <cellStyle name="Porcentaje 6 3 3" xfId="641"/>
    <cellStyle name="Porcentaje 6 3 4" xfId="871"/>
    <cellStyle name="Porcentaje 6 4" xfId="297"/>
    <cellStyle name="Porcentaje 6 5" xfId="527"/>
    <cellStyle name="Porcentaje 6 6" xfId="757"/>
    <cellStyle name="Porcentaje 7" xfId="53"/>
    <cellStyle name="Porcentaje 7 2" xfId="116"/>
    <cellStyle name="Porcentaje 7 2 2" xfId="230"/>
    <cellStyle name="Porcentaje 7 2 2 2" xfId="473"/>
    <cellStyle name="Porcentaje 7 2 2 3" xfId="703"/>
    <cellStyle name="Porcentaje 7 2 2 4" xfId="933"/>
    <cellStyle name="Porcentaje 7 2 3" xfId="359"/>
    <cellStyle name="Porcentaje 7 2 4" xfId="589"/>
    <cellStyle name="Porcentaje 7 2 5" xfId="819"/>
    <cellStyle name="Porcentaje 7 3" xfId="172"/>
    <cellStyle name="Porcentaje 7 3 2" xfId="415"/>
    <cellStyle name="Porcentaje 7 3 3" xfId="645"/>
    <cellStyle name="Porcentaje 7 3 4" xfId="875"/>
    <cellStyle name="Porcentaje 7 4" xfId="301"/>
    <cellStyle name="Porcentaje 7 5" xfId="531"/>
    <cellStyle name="Porcentaje 7 6" xfId="761"/>
    <cellStyle name="Porcentaje 8" xfId="57"/>
    <cellStyle name="Porcentaje 8 2" xfId="120"/>
    <cellStyle name="Porcentaje 8 2 2" xfId="234"/>
    <cellStyle name="Porcentaje 8 2 2 2" xfId="477"/>
    <cellStyle name="Porcentaje 8 2 2 3" xfId="707"/>
    <cellStyle name="Porcentaje 8 2 2 4" xfId="937"/>
    <cellStyle name="Porcentaje 8 2 3" xfId="363"/>
    <cellStyle name="Porcentaje 8 2 4" xfId="593"/>
    <cellStyle name="Porcentaje 8 2 5" xfId="823"/>
    <cellStyle name="Porcentaje 8 3" xfId="176"/>
    <cellStyle name="Porcentaje 8 3 2" xfId="419"/>
    <cellStyle name="Porcentaje 8 3 3" xfId="649"/>
    <cellStyle name="Porcentaje 8 3 4" xfId="879"/>
    <cellStyle name="Porcentaje 8 4" xfId="305"/>
    <cellStyle name="Porcentaje 8 5" xfId="535"/>
    <cellStyle name="Porcentaje 8 6" xfId="765"/>
    <cellStyle name="Porcentaje 9" xfId="61"/>
    <cellStyle name="Porcentaje 9 2" xfId="124"/>
    <cellStyle name="Porcentaje 9 2 2" xfId="238"/>
    <cellStyle name="Porcentaje 9 2 2 2" xfId="481"/>
    <cellStyle name="Porcentaje 9 2 2 3" xfId="711"/>
    <cellStyle name="Porcentaje 9 2 2 4" xfId="941"/>
    <cellStyle name="Porcentaje 9 2 3" xfId="367"/>
    <cellStyle name="Porcentaje 9 2 4" xfId="597"/>
    <cellStyle name="Porcentaje 9 2 5" xfId="827"/>
    <cellStyle name="Porcentaje 9 3" xfId="180"/>
    <cellStyle name="Porcentaje 9 3 2" xfId="423"/>
    <cellStyle name="Porcentaje 9 3 3" xfId="653"/>
    <cellStyle name="Porcentaje 9 3 4" xfId="883"/>
    <cellStyle name="Porcentaje 9 4" xfId="309"/>
    <cellStyle name="Porcentaje 9 5" xfId="539"/>
    <cellStyle name="Porcentaje 9 6" xfId="769"/>
    <cellStyle name="Porcentual 2" xfId="22"/>
    <cellStyle name="Porcentual 2 2" xfId="255"/>
    <cellStyle name="Título 4" xfId="11"/>
    <cellStyle name="Título 5" xfId="251"/>
  </cellStyles>
  <dxfs count="584">
    <dxf>
      <fill>
        <patternFill>
          <bgColor theme="5" tint="0.59999389629810485"/>
        </patternFill>
      </fill>
    </dxf>
    <dxf>
      <fill>
        <patternFill>
          <bgColor theme="5" tint="0.59999389629810485"/>
        </patternFill>
      </fill>
    </dxf>
    <dxf>
      <fill>
        <patternFill patternType="solid">
          <bgColor theme="4" tint="0.39997558519241921"/>
        </patternFill>
      </fill>
    </dxf>
    <dxf>
      <fill>
        <patternFill patternType="solid">
          <bgColor theme="4" tint="0.39997558519241921"/>
        </patternFill>
      </fill>
    </dxf>
    <dxf>
      <fill>
        <patternFill>
          <bgColor theme="6" tint="0.59999389629810485"/>
        </patternFill>
      </fill>
    </dxf>
    <dxf>
      <fill>
        <patternFill>
          <bgColor theme="6"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7" tint="0.59999389629810485"/>
        </patternFill>
      </fill>
    </dxf>
    <dxf>
      <fill>
        <patternFill patternType="solid">
          <bgColor theme="7" tint="0.59999389629810485"/>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theme="4"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7030A0"/>
      </font>
      <fill>
        <patternFill>
          <bgColor rgb="FFD2C8FF"/>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7030A0"/>
      </font>
      <fill>
        <patternFill>
          <bgColor rgb="FFD2C8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766379</xdr:colOff>
      <xdr:row>1</xdr:row>
      <xdr:rowOff>156593</xdr:rowOff>
    </xdr:from>
    <xdr:to>
      <xdr:col>6</xdr:col>
      <xdr:colOff>168005</xdr:colOff>
      <xdr:row>12</xdr:row>
      <xdr:rowOff>27204</xdr:rowOff>
    </xdr:to>
    <xdr:pic>
      <xdr:nvPicPr>
        <xdr:cNvPr id="3" name="Imagen 2">
          <a:extLst>
            <a:ext uri="{FF2B5EF4-FFF2-40B4-BE49-F238E27FC236}">
              <a16:creationId xmlns:a16="http://schemas.microsoft.com/office/drawing/2014/main" id="{A0FC8B0B-E206-FC4C-BA7B-B79D6AFA323E}"/>
            </a:ext>
          </a:extLst>
        </xdr:cNvPr>
        <xdr:cNvPicPr>
          <a:picLocks noChangeAspect="1"/>
        </xdr:cNvPicPr>
      </xdr:nvPicPr>
      <xdr:blipFill rotWithShape="1">
        <a:blip xmlns:r="http://schemas.openxmlformats.org/officeDocument/2006/relationships" r:embed="rId1"/>
        <a:srcRect l="8343" t="9409" r="8404" b="19896"/>
        <a:stretch/>
      </xdr:blipFill>
      <xdr:spPr>
        <a:xfrm>
          <a:off x="2709864" y="329775"/>
          <a:ext cx="2903747" cy="177561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4574.551157291666" createdVersion="7" refreshedVersion="7" minRefreshableVersion="3" recordCount="118">
  <cacheSource type="worksheet">
    <worksheetSource ref="B1:M1048576" sheet="Inventario"/>
  </cacheSource>
  <cacheFields count="8">
    <cacheField name="#" numFmtId="0">
      <sharedItems containsString="0" containsBlank="1" containsNumber="1" containsInteger="1" minValue="1" maxValue="112"/>
    </cacheField>
    <cacheField name="Manzana" numFmtId="0">
      <sharedItems containsString="0" containsBlank="1" containsNumber="1" containsInteger="1" minValue="163" maxValue="163"/>
    </cacheField>
    <cacheField name="Lote" numFmtId="0">
      <sharedItems containsBlank="1"/>
    </cacheField>
    <cacheField name="Edificio" numFmtId="0">
      <sharedItems containsBlank="1"/>
    </cacheField>
    <cacheField name="Vivienda" numFmtId="0">
      <sharedItems containsBlank="1"/>
    </cacheField>
    <cacheField name="m2 construccion" numFmtId="0">
      <sharedItems containsString="0" containsBlank="1" containsNumber="1" minValue="69.010000000000005" maxValue="69.489999999999995"/>
    </cacheField>
    <cacheField name="PERIODO" numFmtId="0">
      <sharedItems containsBlank="1" containsMixedTypes="1" containsNumber="1" containsInteger="1" minValue="2023" maxValue="2023" count="9">
        <s v="SEPTIEMBRE 2022"/>
        <s v="DICIEMBRE 2022"/>
        <s v="JUNIO 2022"/>
        <s v="AGOSTO 2022"/>
        <n v="2023"/>
        <s v="NOVIEMBRE 2022"/>
        <s v="OCTUBRE 2022"/>
        <s v="JULIO 2022"/>
        <m/>
      </sharedItems>
    </cacheField>
    <cacheField name="TIPO DE INSCRIP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n v="1"/>
    <n v="163"/>
    <s v="90-A"/>
    <s v="C-1"/>
    <s v="A"/>
    <n v="69.010000000000005"/>
    <x v="0"/>
    <s v="INFONAVIT"/>
  </r>
  <r>
    <n v="2"/>
    <n v="163"/>
    <s v="90-A"/>
    <s v="C-1"/>
    <s v="B"/>
    <n v="69.010000000000005"/>
    <x v="0"/>
    <s v="INFONAVIT"/>
  </r>
  <r>
    <n v="3"/>
    <n v="163"/>
    <s v="90-A"/>
    <s v="C-1"/>
    <s v="C"/>
    <n v="69.010000000000005"/>
    <x v="0"/>
    <s v="INFONAVIT"/>
  </r>
  <r>
    <n v="4"/>
    <n v="163"/>
    <s v="90-A"/>
    <s v="C-1"/>
    <s v="D"/>
    <n v="69.010000000000005"/>
    <x v="0"/>
    <s v="INFONAVIT"/>
  </r>
  <r>
    <n v="5"/>
    <n v="163"/>
    <s v="90-A"/>
    <s v="C-2"/>
    <s v="A"/>
    <n v="69.010000000000005"/>
    <x v="0"/>
    <s v="INFONAVIT"/>
  </r>
  <r>
    <n v="6"/>
    <n v="163"/>
    <s v="90-A"/>
    <s v="C-2"/>
    <s v="B"/>
    <n v="69.010000000000005"/>
    <x v="0"/>
    <s v="INFONAVIT"/>
  </r>
  <r>
    <n v="7"/>
    <n v="163"/>
    <s v="90-A"/>
    <s v="C-2"/>
    <s v="C"/>
    <n v="69.010000000000005"/>
    <x v="0"/>
    <s v="INFONAVIT"/>
  </r>
  <r>
    <n v="8"/>
    <n v="163"/>
    <s v="90-A"/>
    <s v="C-2"/>
    <s v="D"/>
    <n v="69.010000000000005"/>
    <x v="0"/>
    <s v="INFONAVIT"/>
  </r>
  <r>
    <n v="9"/>
    <n v="163"/>
    <s v="90-A"/>
    <s v="C-3"/>
    <s v="A"/>
    <n v="69.489999999999995"/>
    <x v="0"/>
    <s v="INFONAVIT"/>
  </r>
  <r>
    <n v="10"/>
    <n v="163"/>
    <s v="90-A"/>
    <s v="C-3"/>
    <s v="C"/>
    <n v="69.489999999999995"/>
    <x v="0"/>
    <s v="INFONAVIT"/>
  </r>
  <r>
    <n v="11"/>
    <n v="163"/>
    <s v="90-A"/>
    <s v="C-4"/>
    <s v="A"/>
    <n v="69.010000000000005"/>
    <x v="0"/>
    <s v="BANCARIO"/>
  </r>
  <r>
    <n v="12"/>
    <n v="163"/>
    <s v="90-A"/>
    <s v="C-4"/>
    <s v="B"/>
    <n v="69.010000000000005"/>
    <x v="0"/>
    <s v="BANCARIO"/>
  </r>
  <r>
    <n v="13"/>
    <n v="163"/>
    <s v="90-A"/>
    <s v="C-4"/>
    <s v="C"/>
    <n v="69.010000000000005"/>
    <x v="0"/>
    <s v="BANCARIO"/>
  </r>
  <r>
    <n v="14"/>
    <n v="163"/>
    <s v="90-A"/>
    <s v="C-4"/>
    <s v="D"/>
    <n v="69.010000000000005"/>
    <x v="0"/>
    <s v="BANCARIO"/>
  </r>
  <r>
    <n v="15"/>
    <n v="163"/>
    <s v="90-A"/>
    <s v="C-5"/>
    <s v="A"/>
    <n v="69.010000000000005"/>
    <x v="0"/>
    <s v="BANCARIO"/>
  </r>
  <r>
    <n v="16"/>
    <n v="163"/>
    <s v="90-A"/>
    <s v="C-5"/>
    <s v="B"/>
    <n v="69.010000000000005"/>
    <x v="0"/>
    <s v="BANCARIO"/>
  </r>
  <r>
    <n v="17"/>
    <n v="163"/>
    <s v="90-A"/>
    <s v="C-5"/>
    <s v="C"/>
    <n v="69.010000000000005"/>
    <x v="0"/>
    <s v="BANCARIO"/>
  </r>
  <r>
    <n v="18"/>
    <n v="163"/>
    <s v="90-A"/>
    <s v="C-5"/>
    <s v="D"/>
    <n v="69.010000000000005"/>
    <x v="0"/>
    <s v="BANCARIO"/>
  </r>
  <r>
    <n v="19"/>
    <n v="163"/>
    <s v="90-A"/>
    <s v="C-6"/>
    <s v="A"/>
    <n v="69.010000000000005"/>
    <x v="0"/>
    <s v="BANCARIO"/>
  </r>
  <r>
    <n v="20"/>
    <n v="163"/>
    <s v="90-A"/>
    <s v="C-6"/>
    <s v="B"/>
    <n v="69.010000000000005"/>
    <x v="0"/>
    <s v="BANCARIO"/>
  </r>
  <r>
    <n v="21"/>
    <n v="163"/>
    <s v="90-A"/>
    <s v="C-6"/>
    <s v="C"/>
    <n v="69.010000000000005"/>
    <x v="0"/>
    <s v="BANCARIO"/>
  </r>
  <r>
    <n v="22"/>
    <n v="163"/>
    <s v="90-A"/>
    <s v="C-6"/>
    <s v="D"/>
    <n v="69.010000000000005"/>
    <x v="0"/>
    <s v="BANCARIO"/>
  </r>
  <r>
    <n v="23"/>
    <n v="163"/>
    <s v="90-A"/>
    <s v="C-7"/>
    <s v="A"/>
    <n v="69.010000000000005"/>
    <x v="0"/>
    <s v="BANCARIO"/>
  </r>
  <r>
    <n v="24"/>
    <n v="163"/>
    <s v="90-A"/>
    <s v="C-7"/>
    <s v="B"/>
    <n v="69.010000000000005"/>
    <x v="0"/>
    <s v="BANCARIO"/>
  </r>
  <r>
    <n v="25"/>
    <n v="163"/>
    <s v="90-A"/>
    <s v="C-7"/>
    <s v="C"/>
    <n v="69.010000000000005"/>
    <x v="0"/>
    <s v="BANCARIO"/>
  </r>
  <r>
    <n v="26"/>
    <n v="163"/>
    <s v="90-A"/>
    <s v="C-7"/>
    <s v="D"/>
    <n v="69.010000000000005"/>
    <x v="0"/>
    <s v="BANCARIO"/>
  </r>
  <r>
    <n v="27"/>
    <n v="163"/>
    <s v="90-A"/>
    <s v="C-8"/>
    <s v="A"/>
    <n v="69.010000000000005"/>
    <x v="0"/>
    <s v="BANCARIO"/>
  </r>
  <r>
    <n v="28"/>
    <n v="163"/>
    <s v="90-A"/>
    <s v="C-8"/>
    <s v="B"/>
    <n v="69.010000000000005"/>
    <x v="0"/>
    <s v="BANCARIO"/>
  </r>
  <r>
    <n v="29"/>
    <n v="163"/>
    <s v="90-A"/>
    <s v="C-8"/>
    <s v="C"/>
    <n v="69.010000000000005"/>
    <x v="0"/>
    <s v="BANCARIO"/>
  </r>
  <r>
    <n v="30"/>
    <n v="163"/>
    <s v="90-A"/>
    <s v="C-8"/>
    <s v="D"/>
    <n v="69.010000000000005"/>
    <x v="0"/>
    <s v="BANCARIO"/>
  </r>
  <r>
    <n v="31"/>
    <n v="163"/>
    <s v="90-A"/>
    <s v="C-9"/>
    <s v="A"/>
    <n v="69.010000000000005"/>
    <x v="1"/>
    <s v="BANCARIO"/>
  </r>
  <r>
    <n v="32"/>
    <n v="163"/>
    <s v="90-A"/>
    <s v="C-9"/>
    <s v="B"/>
    <n v="69.010000000000005"/>
    <x v="1"/>
    <s v="BANCARIO"/>
  </r>
  <r>
    <n v="33"/>
    <n v="163"/>
    <s v="90-A"/>
    <s v="C-9"/>
    <s v="C"/>
    <n v="69.010000000000005"/>
    <x v="1"/>
    <s v="BANCARIO"/>
  </r>
  <r>
    <n v="34"/>
    <n v="163"/>
    <s v="90-A"/>
    <s v="C-9"/>
    <s v="D"/>
    <n v="69.010000000000005"/>
    <x v="1"/>
    <s v="BANCARIO"/>
  </r>
  <r>
    <n v="35"/>
    <n v="163"/>
    <s v="90-A"/>
    <s v="C-10"/>
    <s v="A"/>
    <n v="69.010000000000005"/>
    <x v="2"/>
    <s v="INFONAVIT"/>
  </r>
  <r>
    <n v="36"/>
    <n v="163"/>
    <s v="90-A"/>
    <s v="C-10"/>
    <s v="B"/>
    <n v="69.010000000000005"/>
    <x v="2"/>
    <s v="INFONAVIT"/>
  </r>
  <r>
    <n v="37"/>
    <n v="163"/>
    <s v="90-A"/>
    <s v="C-10"/>
    <s v="C"/>
    <n v="69.010000000000005"/>
    <x v="2"/>
    <s v="INFONAVIT"/>
  </r>
  <r>
    <n v="38"/>
    <n v="163"/>
    <s v="90-A"/>
    <s v="C-10"/>
    <s v="D"/>
    <n v="69.010000000000005"/>
    <x v="2"/>
    <s v="INFONAVIT"/>
  </r>
  <r>
    <n v="39"/>
    <n v="163"/>
    <s v="90-A"/>
    <s v="C-11"/>
    <s v="A"/>
    <n v="69.010000000000005"/>
    <x v="2"/>
    <s v="INFONAVIT"/>
  </r>
  <r>
    <n v="40"/>
    <n v="163"/>
    <s v="90-A"/>
    <s v="C-11"/>
    <s v="B"/>
    <n v="69.010000000000005"/>
    <x v="2"/>
    <s v="INFONAVIT"/>
  </r>
  <r>
    <n v="41"/>
    <n v="163"/>
    <s v="90-A"/>
    <s v="C-11"/>
    <s v="C"/>
    <n v="69.010000000000005"/>
    <x v="2"/>
    <s v="INFONAVIT"/>
  </r>
  <r>
    <n v="42"/>
    <n v="163"/>
    <s v="90-A"/>
    <s v="C-11"/>
    <s v="D"/>
    <n v="69.010000000000005"/>
    <x v="2"/>
    <s v="INFONAVIT"/>
  </r>
  <r>
    <n v="43"/>
    <n v="163"/>
    <s v="90-A"/>
    <s v="C-12"/>
    <s v="A"/>
    <n v="69.010000000000005"/>
    <x v="3"/>
    <s v="INFONAVIT"/>
  </r>
  <r>
    <n v="44"/>
    <n v="163"/>
    <s v="90-A"/>
    <s v="C-12"/>
    <s v="B"/>
    <n v="69.010000000000005"/>
    <x v="3"/>
    <s v="INFONAVIT"/>
  </r>
  <r>
    <n v="45"/>
    <n v="163"/>
    <s v="90-A"/>
    <s v="C-12"/>
    <s v="C"/>
    <n v="69.010000000000005"/>
    <x v="3"/>
    <s v="INFONAVIT"/>
  </r>
  <r>
    <n v="46"/>
    <n v="163"/>
    <s v="90-A"/>
    <s v="C-12"/>
    <s v="D"/>
    <n v="69.010000000000005"/>
    <x v="3"/>
    <s v="INFONAVIT"/>
  </r>
  <r>
    <n v="47"/>
    <n v="163"/>
    <s v="90-A"/>
    <s v="C-13"/>
    <s v="A"/>
    <n v="69.010000000000005"/>
    <x v="3"/>
    <s v="INFONAVIT"/>
  </r>
  <r>
    <n v="48"/>
    <n v="163"/>
    <s v="90-A"/>
    <s v="C-13"/>
    <s v="B"/>
    <n v="69.010000000000005"/>
    <x v="3"/>
    <s v="INFONAVIT"/>
  </r>
  <r>
    <n v="49"/>
    <n v="163"/>
    <s v="90-A"/>
    <s v="C-13"/>
    <s v="C"/>
    <n v="69.010000000000005"/>
    <x v="3"/>
    <s v="INFONAVIT"/>
  </r>
  <r>
    <n v="50"/>
    <n v="163"/>
    <s v="90-A"/>
    <s v="C-13"/>
    <s v="D"/>
    <n v="69.010000000000005"/>
    <x v="3"/>
    <s v="INFONAVIT"/>
  </r>
  <r>
    <n v="51"/>
    <n v="163"/>
    <s v="90-A"/>
    <s v="C-14"/>
    <s v="A"/>
    <n v="69.010000000000005"/>
    <x v="3"/>
    <s v="INFONAVIT"/>
  </r>
  <r>
    <n v="52"/>
    <n v="163"/>
    <s v="90-A"/>
    <s v="C-14"/>
    <s v="B"/>
    <n v="69.010000000000005"/>
    <x v="3"/>
    <s v="INFONAVIT"/>
  </r>
  <r>
    <n v="53"/>
    <n v="163"/>
    <s v="90-A"/>
    <s v="C-14"/>
    <s v="C"/>
    <n v="69.010000000000005"/>
    <x v="3"/>
    <s v="INFONAVIT"/>
  </r>
  <r>
    <n v="54"/>
    <n v="163"/>
    <s v="90-A"/>
    <s v="C-14"/>
    <s v="D"/>
    <n v="69.010000000000005"/>
    <x v="3"/>
    <s v="INFONAVIT"/>
  </r>
  <r>
    <n v="55"/>
    <n v="163"/>
    <s v="90-A"/>
    <s v="C-15"/>
    <s v="A"/>
    <n v="69.010000000000005"/>
    <x v="3"/>
    <s v="INFONAVIT"/>
  </r>
  <r>
    <n v="56"/>
    <n v="163"/>
    <s v="90-A"/>
    <s v="C-15"/>
    <s v="B"/>
    <n v="69.010000000000005"/>
    <x v="3"/>
    <s v="INFONAVIT"/>
  </r>
  <r>
    <n v="57"/>
    <n v="163"/>
    <s v="90-A"/>
    <s v="C-15"/>
    <s v="C"/>
    <n v="69.010000000000005"/>
    <x v="3"/>
    <s v="INFONAVIT"/>
  </r>
  <r>
    <n v="58"/>
    <n v="163"/>
    <s v="90-A"/>
    <s v="C-15"/>
    <s v="D"/>
    <n v="69.010000000000005"/>
    <x v="3"/>
    <s v="INFONAVIT"/>
  </r>
  <r>
    <n v="59"/>
    <n v="163"/>
    <s v="90-A"/>
    <s v="C-16"/>
    <s v="A"/>
    <n v="69.010000000000005"/>
    <x v="4"/>
    <s v="INFONAVIT"/>
  </r>
  <r>
    <n v="60"/>
    <n v="163"/>
    <s v="90-A"/>
    <s v="C-16"/>
    <s v="B"/>
    <n v="69.010000000000005"/>
    <x v="4"/>
    <s v="INFONAVIT"/>
  </r>
  <r>
    <n v="61"/>
    <n v="163"/>
    <s v="90-A"/>
    <s v="C-16"/>
    <s v="C"/>
    <n v="69.010000000000005"/>
    <x v="4"/>
    <s v="INFONAVIT"/>
  </r>
  <r>
    <n v="62"/>
    <n v="163"/>
    <s v="90-A"/>
    <s v="C-16"/>
    <s v="D"/>
    <n v="69.010000000000005"/>
    <x v="4"/>
    <s v="INFONAVIT"/>
  </r>
  <r>
    <n v="63"/>
    <n v="163"/>
    <s v="90-A"/>
    <s v="C-17"/>
    <s v="A"/>
    <n v="69.010000000000005"/>
    <x v="4"/>
    <s v="INFONAVIT"/>
  </r>
  <r>
    <n v="64"/>
    <n v="163"/>
    <s v="90-A"/>
    <s v="C-17"/>
    <s v="B"/>
    <n v="69.010000000000005"/>
    <x v="4"/>
    <s v="INFONAVIT"/>
  </r>
  <r>
    <n v="65"/>
    <n v="163"/>
    <s v="90-A"/>
    <s v="C-17"/>
    <s v="C"/>
    <n v="69.010000000000005"/>
    <x v="4"/>
    <s v="INFONAVIT"/>
  </r>
  <r>
    <n v="66"/>
    <n v="163"/>
    <s v="90-A"/>
    <s v="C-17"/>
    <s v="D"/>
    <n v="69.010000000000005"/>
    <x v="4"/>
    <s v="INFONAVIT"/>
  </r>
  <r>
    <n v="67"/>
    <n v="163"/>
    <s v="90-A"/>
    <s v="C-18"/>
    <s v="A"/>
    <n v="69.010000000000005"/>
    <x v="4"/>
    <s v="INFONAVIT"/>
  </r>
  <r>
    <n v="68"/>
    <n v="163"/>
    <s v="90-A"/>
    <s v="C-18"/>
    <s v="B"/>
    <n v="69.010000000000005"/>
    <x v="4"/>
    <s v="INFONAVIT"/>
  </r>
  <r>
    <n v="69"/>
    <n v="163"/>
    <s v="90-A"/>
    <s v="C-18"/>
    <s v="C"/>
    <n v="69.010000000000005"/>
    <x v="4"/>
    <s v="INFONAVIT"/>
  </r>
  <r>
    <n v="70"/>
    <n v="163"/>
    <s v="90-A"/>
    <s v="C-18"/>
    <s v="D"/>
    <n v="69.010000000000005"/>
    <x v="4"/>
    <s v="INFONAVIT"/>
  </r>
  <r>
    <n v="71"/>
    <n v="163"/>
    <s v="90-A"/>
    <s v="C-19"/>
    <s v="A"/>
    <n v="69.010000000000005"/>
    <x v="4"/>
    <s v="INFONAVIT"/>
  </r>
  <r>
    <n v="72"/>
    <n v="163"/>
    <s v="90-A"/>
    <s v="C-19"/>
    <s v="B"/>
    <n v="69.010000000000005"/>
    <x v="4"/>
    <s v="INFONAVIT"/>
  </r>
  <r>
    <n v="73"/>
    <n v="163"/>
    <s v="90-A"/>
    <s v="C-19"/>
    <s v="C"/>
    <n v="69.010000000000005"/>
    <x v="4"/>
    <s v="INFONAVIT"/>
  </r>
  <r>
    <n v="74"/>
    <n v="163"/>
    <s v="90-A"/>
    <s v="C-19"/>
    <s v="D"/>
    <n v="69.010000000000005"/>
    <x v="4"/>
    <s v="INFONAVIT"/>
  </r>
  <r>
    <n v="75"/>
    <n v="163"/>
    <s v="90-A"/>
    <s v="C-20"/>
    <s v="A"/>
    <n v="69.010000000000005"/>
    <x v="4"/>
    <s v="INFONAVIT"/>
  </r>
  <r>
    <n v="76"/>
    <n v="163"/>
    <s v="90-A"/>
    <s v="C-20"/>
    <s v="B"/>
    <n v="69.010000000000005"/>
    <x v="4"/>
    <s v="INFONAVIT"/>
  </r>
  <r>
    <n v="77"/>
    <n v="163"/>
    <s v="90-A"/>
    <s v="C-20"/>
    <s v="C"/>
    <n v="69.010000000000005"/>
    <x v="4"/>
    <s v="INFONAVIT"/>
  </r>
  <r>
    <n v="78"/>
    <n v="163"/>
    <s v="90-A"/>
    <s v="C-20"/>
    <s v="D"/>
    <n v="69.010000000000005"/>
    <x v="4"/>
    <s v="INFONAVIT"/>
  </r>
  <r>
    <n v="79"/>
    <n v="163"/>
    <s v="90-A"/>
    <s v="C-21"/>
    <s v="A"/>
    <n v="69.010000000000005"/>
    <x v="4"/>
    <s v="INFONAVIT"/>
  </r>
  <r>
    <n v="80"/>
    <n v="163"/>
    <s v="90-A"/>
    <s v="C-21"/>
    <s v="B"/>
    <n v="69.010000000000005"/>
    <x v="4"/>
    <s v="INFONAVIT"/>
  </r>
  <r>
    <n v="81"/>
    <n v="163"/>
    <s v="90-A"/>
    <s v="C-21"/>
    <s v="C"/>
    <n v="69.010000000000005"/>
    <x v="4"/>
    <s v="INFONAVIT"/>
  </r>
  <r>
    <n v="82"/>
    <n v="163"/>
    <s v="90-A"/>
    <s v="C-21"/>
    <s v="D"/>
    <n v="69.010000000000005"/>
    <x v="4"/>
    <s v="INFONAVIT"/>
  </r>
  <r>
    <n v="83"/>
    <n v="163"/>
    <s v="90-A"/>
    <s v="C-22"/>
    <s v="A"/>
    <n v="69.010000000000005"/>
    <x v="4"/>
    <s v="INFONAVIT"/>
  </r>
  <r>
    <n v="84"/>
    <n v="163"/>
    <s v="90-A"/>
    <s v="C-22"/>
    <s v="B"/>
    <n v="69.010000000000005"/>
    <x v="4"/>
    <s v="INFONAVIT"/>
  </r>
  <r>
    <n v="85"/>
    <n v="163"/>
    <s v="90-A"/>
    <s v="C-22"/>
    <s v="C"/>
    <n v="69.010000000000005"/>
    <x v="4"/>
    <s v="INFONAVIT"/>
  </r>
  <r>
    <n v="86"/>
    <n v="163"/>
    <s v="90-A"/>
    <s v="C-22"/>
    <s v="D"/>
    <n v="69.010000000000005"/>
    <x v="4"/>
    <s v="INFONAVIT"/>
  </r>
  <r>
    <n v="87"/>
    <n v="163"/>
    <s v="90-A"/>
    <s v="C-23"/>
    <s v="A"/>
    <n v="69.010000000000005"/>
    <x v="1"/>
    <s v="INFONAVIT"/>
  </r>
  <r>
    <n v="88"/>
    <n v="163"/>
    <s v="90-A"/>
    <s v="C-23"/>
    <s v="B"/>
    <n v="69.010000000000005"/>
    <x v="1"/>
    <s v="INFONAVIT"/>
  </r>
  <r>
    <n v="89"/>
    <n v="163"/>
    <s v="90-A"/>
    <s v="C-23"/>
    <s v="C"/>
    <n v="69.010000000000005"/>
    <x v="1"/>
    <s v="INFONAVIT"/>
  </r>
  <r>
    <n v="90"/>
    <n v="163"/>
    <s v="90-A"/>
    <s v="C-23"/>
    <s v="D"/>
    <n v="69.010000000000005"/>
    <x v="1"/>
    <s v="INFONAVIT"/>
  </r>
  <r>
    <n v="91"/>
    <n v="163"/>
    <s v="90-A"/>
    <s v="C-24"/>
    <s v="A"/>
    <n v="69.010000000000005"/>
    <x v="5"/>
    <s v="INFONAVIT"/>
  </r>
  <r>
    <n v="92"/>
    <n v="163"/>
    <s v="90-A"/>
    <s v="C-24"/>
    <s v="B"/>
    <n v="69.010000000000005"/>
    <x v="5"/>
    <s v="INFONAVIT"/>
  </r>
  <r>
    <n v="93"/>
    <n v="163"/>
    <s v="90-A"/>
    <s v="C-24"/>
    <s v="C"/>
    <n v="69.010000000000005"/>
    <x v="5"/>
    <s v="INFONAVIT"/>
  </r>
  <r>
    <n v="94"/>
    <n v="163"/>
    <s v="90-A"/>
    <s v="C-24"/>
    <s v="D"/>
    <n v="69.010000000000005"/>
    <x v="5"/>
    <s v="INFONAVIT"/>
  </r>
  <r>
    <n v="95"/>
    <n v="163"/>
    <s v="90-A"/>
    <s v="C-25"/>
    <s v="A"/>
    <n v="69.489999999999995"/>
    <x v="6"/>
    <s v="INFONAVIT"/>
  </r>
  <r>
    <n v="96"/>
    <n v="163"/>
    <s v="90-A"/>
    <s v="C-25"/>
    <s v="C"/>
    <n v="69.489999999999995"/>
    <x v="6"/>
    <s v="INFONAVIT"/>
  </r>
  <r>
    <n v="97"/>
    <n v="163"/>
    <s v="90-A"/>
    <s v="C-26"/>
    <s v="A"/>
    <n v="69.010000000000005"/>
    <x v="0"/>
    <s v="INFONAVIT"/>
  </r>
  <r>
    <n v="98"/>
    <n v="163"/>
    <s v="90-A"/>
    <s v="C-26"/>
    <s v="B"/>
    <n v="69.010000000000005"/>
    <x v="0"/>
    <s v="INFONAVIT"/>
  </r>
  <r>
    <n v="99"/>
    <n v="163"/>
    <s v="90-A"/>
    <s v="C-26"/>
    <s v="C"/>
    <n v="69.010000000000005"/>
    <x v="0"/>
    <s v="INFONAVIT"/>
  </r>
  <r>
    <n v="100"/>
    <n v="163"/>
    <s v="90-A"/>
    <s v="C-26"/>
    <s v="D"/>
    <n v="69.010000000000005"/>
    <x v="0"/>
    <s v="INFONAVIT"/>
  </r>
  <r>
    <n v="101"/>
    <n v="163"/>
    <s v="90-A"/>
    <s v="C-27"/>
    <s v="A"/>
    <n v="69.010000000000005"/>
    <x v="3"/>
    <s v="INFONAVIT"/>
  </r>
  <r>
    <n v="102"/>
    <n v="163"/>
    <s v="90-A"/>
    <s v="C-27"/>
    <s v="B"/>
    <n v="69.010000000000005"/>
    <x v="3"/>
    <s v="INFONAVIT"/>
  </r>
  <r>
    <n v="103"/>
    <n v="163"/>
    <s v="90-A"/>
    <s v="C-27"/>
    <s v="C"/>
    <n v="69.010000000000005"/>
    <x v="3"/>
    <s v="INFONAVIT"/>
  </r>
  <r>
    <n v="104"/>
    <n v="163"/>
    <s v="90-A"/>
    <s v="C-27"/>
    <s v="D"/>
    <n v="69.010000000000005"/>
    <x v="3"/>
    <s v="INFONAVIT"/>
  </r>
  <r>
    <n v="105"/>
    <n v="163"/>
    <s v="90-A"/>
    <s v="C-28"/>
    <s v="A"/>
    <n v="69.010000000000005"/>
    <x v="7"/>
    <s v="INFONAVIT"/>
  </r>
  <r>
    <n v="106"/>
    <n v="163"/>
    <s v="90-A"/>
    <s v="C-28"/>
    <s v="B"/>
    <n v="69.010000000000005"/>
    <x v="7"/>
    <s v="INFONAVIT"/>
  </r>
  <r>
    <n v="107"/>
    <n v="163"/>
    <s v="90-A"/>
    <s v="C-28"/>
    <s v="C"/>
    <n v="69.010000000000005"/>
    <x v="7"/>
    <s v="INFONAVIT"/>
  </r>
  <r>
    <n v="108"/>
    <n v="163"/>
    <s v="90-A"/>
    <s v="C-28"/>
    <s v="D"/>
    <n v="69.010000000000005"/>
    <x v="7"/>
    <s v="INFONAVIT"/>
  </r>
  <r>
    <n v="109"/>
    <n v="163"/>
    <s v="90-A"/>
    <s v="C-29"/>
    <s v="A"/>
    <n v="69.010000000000005"/>
    <x v="2"/>
    <s v="INFONAVIT"/>
  </r>
  <r>
    <n v="110"/>
    <n v="163"/>
    <s v="90-A"/>
    <s v="C-29"/>
    <s v="B"/>
    <n v="69.010000000000005"/>
    <x v="2"/>
    <s v="INFONAVIT"/>
  </r>
  <r>
    <n v="111"/>
    <n v="163"/>
    <s v="90-A"/>
    <s v="C-29"/>
    <s v="C"/>
    <n v="69.010000000000005"/>
    <x v="2"/>
    <s v="INFONAVIT"/>
  </r>
  <r>
    <n v="112"/>
    <n v="163"/>
    <s v="90-A"/>
    <s v="C-29"/>
    <s v="D"/>
    <n v="69.010000000000005"/>
    <x v="2"/>
    <s v="INFONAVIT"/>
  </r>
  <r>
    <m/>
    <m/>
    <m/>
    <m/>
    <m/>
    <m/>
    <x v="8"/>
    <m/>
  </r>
  <r>
    <m/>
    <m/>
    <m/>
    <m/>
    <m/>
    <m/>
    <x v="8"/>
    <m/>
  </r>
  <r>
    <m/>
    <m/>
    <m/>
    <m/>
    <m/>
    <m/>
    <x v="8"/>
    <m/>
  </r>
  <r>
    <m/>
    <m/>
    <m/>
    <m/>
    <m/>
    <m/>
    <x v="8"/>
    <m/>
  </r>
  <r>
    <m/>
    <m/>
    <m/>
    <m/>
    <m/>
    <m/>
    <x v="8"/>
    <m/>
  </r>
  <r>
    <m/>
    <m/>
    <m/>
    <m/>
    <m/>
    <m/>
    <x v="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3" firstHeaderRow="1" firstDataRow="1" firstDataCol="1"/>
  <pivotFields count="8">
    <pivotField showAll="0"/>
    <pivotField showAll="0"/>
    <pivotField showAll="0"/>
    <pivotField dataField="1" showAll="0"/>
    <pivotField showAll="0"/>
    <pivotField showAll="0"/>
    <pivotField axis="axisRow" showAll="0" sortType="descending">
      <items count="10">
        <item x="8"/>
        <item x="0"/>
        <item x="6"/>
        <item x="5"/>
        <item x="2"/>
        <item x="7"/>
        <item x="1"/>
        <item x="3"/>
        <item x="4"/>
        <item t="default"/>
      </items>
    </pivotField>
    <pivotField showAll="0"/>
  </pivotFields>
  <rowFields count="1">
    <field x="6"/>
  </rowFields>
  <rowItems count="10">
    <i>
      <x/>
    </i>
    <i>
      <x v="1"/>
    </i>
    <i>
      <x v="2"/>
    </i>
    <i>
      <x v="3"/>
    </i>
    <i>
      <x v="4"/>
    </i>
    <i>
      <x v="5"/>
    </i>
    <i>
      <x v="6"/>
    </i>
    <i>
      <x v="7"/>
    </i>
    <i>
      <x v="8"/>
    </i>
    <i t="grand">
      <x/>
    </i>
  </rowItems>
  <colItems count="1">
    <i/>
  </colItems>
  <dataFields count="1">
    <dataField name="Cuenta de Edificio" fld="3" subtotal="count" baseField="0" baseItem="0"/>
  </dataFields>
  <formats count="16">
    <format dxfId="15">
      <pivotArea collapsedLevelsAreSubtotals="1" fieldPosition="0">
        <references count="1">
          <reference field="6" count="2">
            <x v="2"/>
            <x v="3"/>
          </reference>
        </references>
      </pivotArea>
    </format>
    <format dxfId="14">
      <pivotArea dataOnly="0" labelOnly="1" fieldPosition="0">
        <references count="1">
          <reference field="6" count="2">
            <x v="2"/>
            <x v="3"/>
          </reference>
        </references>
      </pivotArea>
    </format>
    <format dxfId="13">
      <pivotArea collapsedLevelsAreSubtotals="1" fieldPosition="0">
        <references count="1">
          <reference field="6" count="1">
            <x v="6"/>
          </reference>
        </references>
      </pivotArea>
    </format>
    <format dxfId="12">
      <pivotArea dataOnly="0" labelOnly="1" fieldPosition="0">
        <references count="1">
          <reference field="6" count="1">
            <x v="6"/>
          </reference>
        </references>
      </pivotArea>
    </format>
    <format dxfId="11">
      <pivotArea collapsedLevelsAreSubtotals="1" fieldPosition="0">
        <references count="1">
          <reference field="6" count="2">
            <x v="4"/>
            <x v="5"/>
          </reference>
        </references>
      </pivotArea>
    </format>
    <format dxfId="10">
      <pivotArea dataOnly="0" labelOnly="1" fieldPosition="0">
        <references count="1">
          <reference field="6" count="2">
            <x v="4"/>
            <x v="5"/>
          </reference>
        </references>
      </pivotArea>
    </format>
    <format dxfId="9">
      <pivotArea collapsedLevelsAreSubtotals="1" fieldPosition="0">
        <references count="1">
          <reference field="6" count="1">
            <x v="7"/>
          </reference>
        </references>
      </pivotArea>
    </format>
    <format dxfId="8">
      <pivotArea dataOnly="0" labelOnly="1" fieldPosition="0">
        <references count="1">
          <reference field="6" count="1">
            <x v="7"/>
          </reference>
        </references>
      </pivotArea>
    </format>
    <format dxfId="7">
      <pivotArea collapsedLevelsAreSubtotals="1" fieldPosition="0">
        <references count="1">
          <reference field="6" count="1">
            <x v="1"/>
          </reference>
        </references>
      </pivotArea>
    </format>
    <format dxfId="6">
      <pivotArea dataOnly="0" labelOnly="1" fieldPosition="0">
        <references count="1">
          <reference field="6" count="1">
            <x v="1"/>
          </reference>
        </references>
      </pivotArea>
    </format>
    <format dxfId="5">
      <pivotArea collapsedLevelsAreSubtotals="1" fieldPosition="0">
        <references count="1">
          <reference field="6" count="1">
            <x v="7"/>
          </reference>
        </references>
      </pivotArea>
    </format>
    <format dxfId="4">
      <pivotArea dataOnly="0" labelOnly="1" fieldPosition="0">
        <references count="1">
          <reference field="6" count="1">
            <x v="7"/>
          </reference>
        </references>
      </pivotArea>
    </format>
    <format dxfId="3">
      <pivotArea collapsedLevelsAreSubtotals="1" fieldPosition="0">
        <references count="1">
          <reference field="6" count="1">
            <x v="8"/>
          </reference>
        </references>
      </pivotArea>
    </format>
    <format dxfId="2">
      <pivotArea dataOnly="0" labelOnly="1" fieldPosition="0">
        <references count="1">
          <reference field="6" count="1">
            <x v="8"/>
          </reference>
        </references>
      </pivotArea>
    </format>
    <format dxfId="1">
      <pivotArea collapsedLevelsAreSubtotals="1" fieldPosition="0">
        <references count="1">
          <reference field="6" count="1">
            <x v="8"/>
          </reference>
        </references>
      </pivotArea>
    </format>
    <format dxfId="0">
      <pivotArea dataOnly="0" labelOnly="1" fieldPosition="0">
        <references count="1">
          <reference field="6"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81" workbookViewId="0">
      <selection activeCell="G29" sqref="G29"/>
    </sheetView>
  </sheetViews>
  <sheetFormatPr baseColWidth="10" defaultRowHeight="12.75"/>
  <cols>
    <col min="1" max="1" width="4.85546875" style="73" customWidth="1"/>
    <col min="2" max="2" width="20.7109375" style="73" bestFit="1" customWidth="1"/>
    <col min="3" max="3" width="16.42578125" style="73" customWidth="1"/>
    <col min="4" max="4" width="4.42578125" style="73" customWidth="1"/>
    <col min="5" max="5" width="4.28515625" style="73" customWidth="1"/>
    <col min="6" max="6" width="20.7109375" style="73" bestFit="1" customWidth="1"/>
    <col min="7" max="7" width="15.85546875" style="73" customWidth="1"/>
    <col min="8" max="15" width="10.85546875" style="73"/>
    <col min="16" max="16" width="12.7109375" style="73" bestFit="1" customWidth="1"/>
    <col min="17" max="256" width="10.85546875" style="73"/>
    <col min="257" max="257" width="4.85546875" style="73" customWidth="1"/>
    <col min="258" max="258" width="20.7109375" style="73" bestFit="1" customWidth="1"/>
    <col min="259" max="259" width="16.42578125" style="73" customWidth="1"/>
    <col min="260" max="260" width="4.42578125" style="73" customWidth="1"/>
    <col min="261" max="261" width="4.28515625" style="73" customWidth="1"/>
    <col min="262" max="262" width="20.7109375" style="73" bestFit="1" customWidth="1"/>
    <col min="263" max="263" width="15.85546875" style="73" customWidth="1"/>
    <col min="264" max="512" width="10.85546875" style="73"/>
    <col min="513" max="513" width="4.85546875" style="73" customWidth="1"/>
    <col min="514" max="514" width="20.7109375" style="73" bestFit="1" customWidth="1"/>
    <col min="515" max="515" width="16.42578125" style="73" customWidth="1"/>
    <col min="516" max="516" width="4.42578125" style="73" customWidth="1"/>
    <col min="517" max="517" width="4.28515625" style="73" customWidth="1"/>
    <col min="518" max="518" width="20.7109375" style="73" bestFit="1" customWidth="1"/>
    <col min="519" max="519" width="15.85546875" style="73" customWidth="1"/>
    <col min="520" max="768" width="10.85546875" style="73"/>
    <col min="769" max="769" width="4.85546875" style="73" customWidth="1"/>
    <col min="770" max="770" width="20.7109375" style="73" bestFit="1" customWidth="1"/>
    <col min="771" max="771" width="16.42578125" style="73" customWidth="1"/>
    <col min="772" max="772" width="4.42578125" style="73" customWidth="1"/>
    <col min="773" max="773" width="4.28515625" style="73" customWidth="1"/>
    <col min="774" max="774" width="20.7109375" style="73" bestFit="1" customWidth="1"/>
    <col min="775" max="775" width="15.85546875" style="73" customWidth="1"/>
    <col min="776" max="1024" width="10.85546875" style="73"/>
    <col min="1025" max="1025" width="4.85546875" style="73" customWidth="1"/>
    <col min="1026" max="1026" width="20.7109375" style="73" bestFit="1" customWidth="1"/>
    <col min="1027" max="1027" width="16.42578125" style="73" customWidth="1"/>
    <col min="1028" max="1028" width="4.42578125" style="73" customWidth="1"/>
    <col min="1029" max="1029" width="4.28515625" style="73" customWidth="1"/>
    <col min="1030" max="1030" width="20.7109375" style="73" bestFit="1" customWidth="1"/>
    <col min="1031" max="1031" width="15.85546875" style="73" customWidth="1"/>
    <col min="1032" max="1280" width="10.85546875" style="73"/>
    <col min="1281" max="1281" width="4.85546875" style="73" customWidth="1"/>
    <col min="1282" max="1282" width="20.7109375" style="73" bestFit="1" customWidth="1"/>
    <col min="1283" max="1283" width="16.42578125" style="73" customWidth="1"/>
    <col min="1284" max="1284" width="4.42578125" style="73" customWidth="1"/>
    <col min="1285" max="1285" width="4.28515625" style="73" customWidth="1"/>
    <col min="1286" max="1286" width="20.7109375" style="73" bestFit="1" customWidth="1"/>
    <col min="1287" max="1287" width="15.85546875" style="73" customWidth="1"/>
    <col min="1288" max="1536" width="10.85546875" style="73"/>
    <col min="1537" max="1537" width="4.85546875" style="73" customWidth="1"/>
    <col min="1538" max="1538" width="20.7109375" style="73" bestFit="1" customWidth="1"/>
    <col min="1539" max="1539" width="16.42578125" style="73" customWidth="1"/>
    <col min="1540" max="1540" width="4.42578125" style="73" customWidth="1"/>
    <col min="1541" max="1541" width="4.28515625" style="73" customWidth="1"/>
    <col min="1542" max="1542" width="20.7109375" style="73" bestFit="1" customWidth="1"/>
    <col min="1543" max="1543" width="15.85546875" style="73" customWidth="1"/>
    <col min="1544" max="1792" width="10.85546875" style="73"/>
    <col min="1793" max="1793" width="4.85546875" style="73" customWidth="1"/>
    <col min="1794" max="1794" width="20.7109375" style="73" bestFit="1" customWidth="1"/>
    <col min="1795" max="1795" width="16.42578125" style="73" customWidth="1"/>
    <col min="1796" max="1796" width="4.42578125" style="73" customWidth="1"/>
    <col min="1797" max="1797" width="4.28515625" style="73" customWidth="1"/>
    <col min="1798" max="1798" width="20.7109375" style="73" bestFit="1" customWidth="1"/>
    <col min="1799" max="1799" width="15.85546875" style="73" customWidth="1"/>
    <col min="1800" max="2048" width="10.85546875" style="73"/>
    <col min="2049" max="2049" width="4.85546875" style="73" customWidth="1"/>
    <col min="2050" max="2050" width="20.7109375" style="73" bestFit="1" customWidth="1"/>
    <col min="2051" max="2051" width="16.42578125" style="73" customWidth="1"/>
    <col min="2052" max="2052" width="4.42578125" style="73" customWidth="1"/>
    <col min="2053" max="2053" width="4.28515625" style="73" customWidth="1"/>
    <col min="2054" max="2054" width="20.7109375" style="73" bestFit="1" customWidth="1"/>
    <col min="2055" max="2055" width="15.85546875" style="73" customWidth="1"/>
    <col min="2056" max="2304" width="10.85546875" style="73"/>
    <col min="2305" max="2305" width="4.85546875" style="73" customWidth="1"/>
    <col min="2306" max="2306" width="20.7109375" style="73" bestFit="1" customWidth="1"/>
    <col min="2307" max="2307" width="16.42578125" style="73" customWidth="1"/>
    <col min="2308" max="2308" width="4.42578125" style="73" customWidth="1"/>
    <col min="2309" max="2309" width="4.28515625" style="73" customWidth="1"/>
    <col min="2310" max="2310" width="20.7109375" style="73" bestFit="1" customWidth="1"/>
    <col min="2311" max="2311" width="15.85546875" style="73" customWidth="1"/>
    <col min="2312" max="2560" width="10.85546875" style="73"/>
    <col min="2561" max="2561" width="4.85546875" style="73" customWidth="1"/>
    <col min="2562" max="2562" width="20.7109375" style="73" bestFit="1" customWidth="1"/>
    <col min="2563" max="2563" width="16.42578125" style="73" customWidth="1"/>
    <col min="2564" max="2564" width="4.42578125" style="73" customWidth="1"/>
    <col min="2565" max="2565" width="4.28515625" style="73" customWidth="1"/>
    <col min="2566" max="2566" width="20.7109375" style="73" bestFit="1" customWidth="1"/>
    <col min="2567" max="2567" width="15.85546875" style="73" customWidth="1"/>
    <col min="2568" max="2816" width="10.85546875" style="73"/>
    <col min="2817" max="2817" width="4.85546875" style="73" customWidth="1"/>
    <col min="2818" max="2818" width="20.7109375" style="73" bestFit="1" customWidth="1"/>
    <col min="2819" max="2819" width="16.42578125" style="73" customWidth="1"/>
    <col min="2820" max="2820" width="4.42578125" style="73" customWidth="1"/>
    <col min="2821" max="2821" width="4.28515625" style="73" customWidth="1"/>
    <col min="2822" max="2822" width="20.7109375" style="73" bestFit="1" customWidth="1"/>
    <col min="2823" max="2823" width="15.85546875" style="73" customWidth="1"/>
    <col min="2824" max="3072" width="10.85546875" style="73"/>
    <col min="3073" max="3073" width="4.85546875" style="73" customWidth="1"/>
    <col min="3074" max="3074" width="20.7109375" style="73" bestFit="1" customWidth="1"/>
    <col min="3075" max="3075" width="16.42578125" style="73" customWidth="1"/>
    <col min="3076" max="3076" width="4.42578125" style="73" customWidth="1"/>
    <col min="3077" max="3077" width="4.28515625" style="73" customWidth="1"/>
    <col min="3078" max="3078" width="20.7109375" style="73" bestFit="1" customWidth="1"/>
    <col min="3079" max="3079" width="15.85546875" style="73" customWidth="1"/>
    <col min="3080" max="3328" width="10.85546875" style="73"/>
    <col min="3329" max="3329" width="4.85546875" style="73" customWidth="1"/>
    <col min="3330" max="3330" width="20.7109375" style="73" bestFit="1" customWidth="1"/>
    <col min="3331" max="3331" width="16.42578125" style="73" customWidth="1"/>
    <col min="3332" max="3332" width="4.42578125" style="73" customWidth="1"/>
    <col min="3333" max="3333" width="4.28515625" style="73" customWidth="1"/>
    <col min="3334" max="3334" width="20.7109375" style="73" bestFit="1" customWidth="1"/>
    <col min="3335" max="3335" width="15.85546875" style="73" customWidth="1"/>
    <col min="3336" max="3584" width="10.85546875" style="73"/>
    <col min="3585" max="3585" width="4.85546875" style="73" customWidth="1"/>
    <col min="3586" max="3586" width="20.7109375" style="73" bestFit="1" customWidth="1"/>
    <col min="3587" max="3587" width="16.42578125" style="73" customWidth="1"/>
    <col min="3588" max="3588" width="4.42578125" style="73" customWidth="1"/>
    <col min="3589" max="3589" width="4.28515625" style="73" customWidth="1"/>
    <col min="3590" max="3590" width="20.7109375" style="73" bestFit="1" customWidth="1"/>
    <col min="3591" max="3591" width="15.85546875" style="73" customWidth="1"/>
    <col min="3592" max="3840" width="10.85546875" style="73"/>
    <col min="3841" max="3841" width="4.85546875" style="73" customWidth="1"/>
    <col min="3842" max="3842" width="20.7109375" style="73" bestFit="1" customWidth="1"/>
    <col min="3843" max="3843" width="16.42578125" style="73" customWidth="1"/>
    <col min="3844" max="3844" width="4.42578125" style="73" customWidth="1"/>
    <col min="3845" max="3845" width="4.28515625" style="73" customWidth="1"/>
    <col min="3846" max="3846" width="20.7109375" style="73" bestFit="1" customWidth="1"/>
    <col min="3847" max="3847" width="15.85546875" style="73" customWidth="1"/>
    <col min="3848" max="4096" width="10.85546875" style="73"/>
    <col min="4097" max="4097" width="4.85546875" style="73" customWidth="1"/>
    <col min="4098" max="4098" width="20.7109375" style="73" bestFit="1" customWidth="1"/>
    <col min="4099" max="4099" width="16.42578125" style="73" customWidth="1"/>
    <col min="4100" max="4100" width="4.42578125" style="73" customWidth="1"/>
    <col min="4101" max="4101" width="4.28515625" style="73" customWidth="1"/>
    <col min="4102" max="4102" width="20.7109375" style="73" bestFit="1" customWidth="1"/>
    <col min="4103" max="4103" width="15.85546875" style="73" customWidth="1"/>
    <col min="4104" max="4352" width="10.85546875" style="73"/>
    <col min="4353" max="4353" width="4.85546875" style="73" customWidth="1"/>
    <col min="4354" max="4354" width="20.7109375" style="73" bestFit="1" customWidth="1"/>
    <col min="4355" max="4355" width="16.42578125" style="73" customWidth="1"/>
    <col min="4356" max="4356" width="4.42578125" style="73" customWidth="1"/>
    <col min="4357" max="4357" width="4.28515625" style="73" customWidth="1"/>
    <col min="4358" max="4358" width="20.7109375" style="73" bestFit="1" customWidth="1"/>
    <col min="4359" max="4359" width="15.85546875" style="73" customWidth="1"/>
    <col min="4360" max="4608" width="10.85546875" style="73"/>
    <col min="4609" max="4609" width="4.85546875" style="73" customWidth="1"/>
    <col min="4610" max="4610" width="20.7109375" style="73" bestFit="1" customWidth="1"/>
    <col min="4611" max="4611" width="16.42578125" style="73" customWidth="1"/>
    <col min="4612" max="4612" width="4.42578125" style="73" customWidth="1"/>
    <col min="4613" max="4613" width="4.28515625" style="73" customWidth="1"/>
    <col min="4614" max="4614" width="20.7109375" style="73" bestFit="1" customWidth="1"/>
    <col min="4615" max="4615" width="15.85546875" style="73" customWidth="1"/>
    <col min="4616" max="4864" width="10.85546875" style="73"/>
    <col min="4865" max="4865" width="4.85546875" style="73" customWidth="1"/>
    <col min="4866" max="4866" width="20.7109375" style="73" bestFit="1" customWidth="1"/>
    <col min="4867" max="4867" width="16.42578125" style="73" customWidth="1"/>
    <col min="4868" max="4868" width="4.42578125" style="73" customWidth="1"/>
    <col min="4869" max="4869" width="4.28515625" style="73" customWidth="1"/>
    <col min="4870" max="4870" width="20.7109375" style="73" bestFit="1" customWidth="1"/>
    <col min="4871" max="4871" width="15.85546875" style="73" customWidth="1"/>
    <col min="4872" max="5120" width="10.85546875" style="73"/>
    <col min="5121" max="5121" width="4.85546875" style="73" customWidth="1"/>
    <col min="5122" max="5122" width="20.7109375" style="73" bestFit="1" customWidth="1"/>
    <col min="5123" max="5123" width="16.42578125" style="73" customWidth="1"/>
    <col min="5124" max="5124" width="4.42578125" style="73" customWidth="1"/>
    <col min="5125" max="5125" width="4.28515625" style="73" customWidth="1"/>
    <col min="5126" max="5126" width="20.7109375" style="73" bestFit="1" customWidth="1"/>
    <col min="5127" max="5127" width="15.85546875" style="73" customWidth="1"/>
    <col min="5128" max="5376" width="10.85546875" style="73"/>
    <col min="5377" max="5377" width="4.85546875" style="73" customWidth="1"/>
    <col min="5378" max="5378" width="20.7109375" style="73" bestFit="1" customWidth="1"/>
    <col min="5379" max="5379" width="16.42578125" style="73" customWidth="1"/>
    <col min="5380" max="5380" width="4.42578125" style="73" customWidth="1"/>
    <col min="5381" max="5381" width="4.28515625" style="73" customWidth="1"/>
    <col min="5382" max="5382" width="20.7109375" style="73" bestFit="1" customWidth="1"/>
    <col min="5383" max="5383" width="15.85546875" style="73" customWidth="1"/>
    <col min="5384" max="5632" width="10.85546875" style="73"/>
    <col min="5633" max="5633" width="4.85546875" style="73" customWidth="1"/>
    <col min="5634" max="5634" width="20.7109375" style="73" bestFit="1" customWidth="1"/>
    <col min="5635" max="5635" width="16.42578125" style="73" customWidth="1"/>
    <col min="5636" max="5636" width="4.42578125" style="73" customWidth="1"/>
    <col min="5637" max="5637" width="4.28515625" style="73" customWidth="1"/>
    <col min="5638" max="5638" width="20.7109375" style="73" bestFit="1" customWidth="1"/>
    <col min="5639" max="5639" width="15.85546875" style="73" customWidth="1"/>
    <col min="5640" max="5888" width="10.85546875" style="73"/>
    <col min="5889" max="5889" width="4.85546875" style="73" customWidth="1"/>
    <col min="5890" max="5890" width="20.7109375" style="73" bestFit="1" customWidth="1"/>
    <col min="5891" max="5891" width="16.42578125" style="73" customWidth="1"/>
    <col min="5892" max="5892" width="4.42578125" style="73" customWidth="1"/>
    <col min="5893" max="5893" width="4.28515625" style="73" customWidth="1"/>
    <col min="5894" max="5894" width="20.7109375" style="73" bestFit="1" customWidth="1"/>
    <col min="5895" max="5895" width="15.85546875" style="73" customWidth="1"/>
    <col min="5896" max="6144" width="10.85546875" style="73"/>
    <col min="6145" max="6145" width="4.85546875" style="73" customWidth="1"/>
    <col min="6146" max="6146" width="20.7109375" style="73" bestFit="1" customWidth="1"/>
    <col min="6147" max="6147" width="16.42578125" style="73" customWidth="1"/>
    <col min="6148" max="6148" width="4.42578125" style="73" customWidth="1"/>
    <col min="6149" max="6149" width="4.28515625" style="73" customWidth="1"/>
    <col min="6150" max="6150" width="20.7109375" style="73" bestFit="1" customWidth="1"/>
    <col min="6151" max="6151" width="15.85546875" style="73" customWidth="1"/>
    <col min="6152" max="6400" width="10.85546875" style="73"/>
    <col min="6401" max="6401" width="4.85546875" style="73" customWidth="1"/>
    <col min="6402" max="6402" width="20.7109375" style="73" bestFit="1" customWidth="1"/>
    <col min="6403" max="6403" width="16.42578125" style="73" customWidth="1"/>
    <col min="6404" max="6404" width="4.42578125" style="73" customWidth="1"/>
    <col min="6405" max="6405" width="4.28515625" style="73" customWidth="1"/>
    <col min="6406" max="6406" width="20.7109375" style="73" bestFit="1" customWidth="1"/>
    <col min="6407" max="6407" width="15.85546875" style="73" customWidth="1"/>
    <col min="6408" max="6656" width="10.85546875" style="73"/>
    <col min="6657" max="6657" width="4.85546875" style="73" customWidth="1"/>
    <col min="6658" max="6658" width="20.7109375" style="73" bestFit="1" customWidth="1"/>
    <col min="6659" max="6659" width="16.42578125" style="73" customWidth="1"/>
    <col min="6660" max="6660" width="4.42578125" style="73" customWidth="1"/>
    <col min="6661" max="6661" width="4.28515625" style="73" customWidth="1"/>
    <col min="6662" max="6662" width="20.7109375" style="73" bestFit="1" customWidth="1"/>
    <col min="6663" max="6663" width="15.85546875" style="73" customWidth="1"/>
    <col min="6664" max="6912" width="10.85546875" style="73"/>
    <col min="6913" max="6913" width="4.85546875" style="73" customWidth="1"/>
    <col min="6914" max="6914" width="20.7109375" style="73" bestFit="1" customWidth="1"/>
    <col min="6915" max="6915" width="16.42578125" style="73" customWidth="1"/>
    <col min="6916" max="6916" width="4.42578125" style="73" customWidth="1"/>
    <col min="6917" max="6917" width="4.28515625" style="73" customWidth="1"/>
    <col min="6918" max="6918" width="20.7109375" style="73" bestFit="1" customWidth="1"/>
    <col min="6919" max="6919" width="15.85546875" style="73" customWidth="1"/>
    <col min="6920" max="7168" width="10.85546875" style="73"/>
    <col min="7169" max="7169" width="4.85546875" style="73" customWidth="1"/>
    <col min="7170" max="7170" width="20.7109375" style="73" bestFit="1" customWidth="1"/>
    <col min="7171" max="7171" width="16.42578125" style="73" customWidth="1"/>
    <col min="7172" max="7172" width="4.42578125" style="73" customWidth="1"/>
    <col min="7173" max="7173" width="4.28515625" style="73" customWidth="1"/>
    <col min="7174" max="7174" width="20.7109375" style="73" bestFit="1" customWidth="1"/>
    <col min="7175" max="7175" width="15.85546875" style="73" customWidth="1"/>
    <col min="7176" max="7424" width="10.85546875" style="73"/>
    <col min="7425" max="7425" width="4.85546875" style="73" customWidth="1"/>
    <col min="7426" max="7426" width="20.7109375" style="73" bestFit="1" customWidth="1"/>
    <col min="7427" max="7427" width="16.42578125" style="73" customWidth="1"/>
    <col min="7428" max="7428" width="4.42578125" style="73" customWidth="1"/>
    <col min="7429" max="7429" width="4.28515625" style="73" customWidth="1"/>
    <col min="7430" max="7430" width="20.7109375" style="73" bestFit="1" customWidth="1"/>
    <col min="7431" max="7431" width="15.85546875" style="73" customWidth="1"/>
    <col min="7432" max="7680" width="10.85546875" style="73"/>
    <col min="7681" max="7681" width="4.85546875" style="73" customWidth="1"/>
    <col min="7682" max="7682" width="20.7109375" style="73" bestFit="1" customWidth="1"/>
    <col min="7683" max="7683" width="16.42578125" style="73" customWidth="1"/>
    <col min="7684" max="7684" width="4.42578125" style="73" customWidth="1"/>
    <col min="7685" max="7685" width="4.28515625" style="73" customWidth="1"/>
    <col min="7686" max="7686" width="20.7109375" style="73" bestFit="1" customWidth="1"/>
    <col min="7687" max="7687" width="15.85546875" style="73" customWidth="1"/>
    <col min="7688" max="7936" width="10.85546875" style="73"/>
    <col min="7937" max="7937" width="4.85546875" style="73" customWidth="1"/>
    <col min="7938" max="7938" width="20.7109375" style="73" bestFit="1" customWidth="1"/>
    <col min="7939" max="7939" width="16.42578125" style="73" customWidth="1"/>
    <col min="7940" max="7940" width="4.42578125" style="73" customWidth="1"/>
    <col min="7941" max="7941" width="4.28515625" style="73" customWidth="1"/>
    <col min="7942" max="7942" width="20.7109375" style="73" bestFit="1" customWidth="1"/>
    <col min="7943" max="7943" width="15.85546875" style="73" customWidth="1"/>
    <col min="7944" max="8192" width="10.85546875" style="73"/>
    <col min="8193" max="8193" width="4.85546875" style="73" customWidth="1"/>
    <col min="8194" max="8194" width="20.7109375" style="73" bestFit="1" customWidth="1"/>
    <col min="8195" max="8195" width="16.42578125" style="73" customWidth="1"/>
    <col min="8196" max="8196" width="4.42578125" style="73" customWidth="1"/>
    <col min="8197" max="8197" width="4.28515625" style="73" customWidth="1"/>
    <col min="8198" max="8198" width="20.7109375" style="73" bestFit="1" customWidth="1"/>
    <col min="8199" max="8199" width="15.85546875" style="73" customWidth="1"/>
    <col min="8200" max="8448" width="10.85546875" style="73"/>
    <col min="8449" max="8449" width="4.85546875" style="73" customWidth="1"/>
    <col min="8450" max="8450" width="20.7109375" style="73" bestFit="1" customWidth="1"/>
    <col min="8451" max="8451" width="16.42578125" style="73" customWidth="1"/>
    <col min="8452" max="8452" width="4.42578125" style="73" customWidth="1"/>
    <col min="8453" max="8453" width="4.28515625" style="73" customWidth="1"/>
    <col min="8454" max="8454" width="20.7109375" style="73" bestFit="1" customWidth="1"/>
    <col min="8455" max="8455" width="15.85546875" style="73" customWidth="1"/>
    <col min="8456" max="8704" width="10.85546875" style="73"/>
    <col min="8705" max="8705" width="4.85546875" style="73" customWidth="1"/>
    <col min="8706" max="8706" width="20.7109375" style="73" bestFit="1" customWidth="1"/>
    <col min="8707" max="8707" width="16.42578125" style="73" customWidth="1"/>
    <col min="8708" max="8708" width="4.42578125" style="73" customWidth="1"/>
    <col min="8709" max="8709" width="4.28515625" style="73" customWidth="1"/>
    <col min="8710" max="8710" width="20.7109375" style="73" bestFit="1" customWidth="1"/>
    <col min="8711" max="8711" width="15.85546875" style="73" customWidth="1"/>
    <col min="8712" max="8960" width="10.85546875" style="73"/>
    <col min="8961" max="8961" width="4.85546875" style="73" customWidth="1"/>
    <col min="8962" max="8962" width="20.7109375" style="73" bestFit="1" customWidth="1"/>
    <col min="8963" max="8963" width="16.42578125" style="73" customWidth="1"/>
    <col min="8964" max="8964" width="4.42578125" style="73" customWidth="1"/>
    <col min="8965" max="8965" width="4.28515625" style="73" customWidth="1"/>
    <col min="8966" max="8966" width="20.7109375" style="73" bestFit="1" customWidth="1"/>
    <col min="8967" max="8967" width="15.85546875" style="73" customWidth="1"/>
    <col min="8968" max="9216" width="10.85546875" style="73"/>
    <col min="9217" max="9217" width="4.85546875" style="73" customWidth="1"/>
    <col min="9218" max="9218" width="20.7109375" style="73" bestFit="1" customWidth="1"/>
    <col min="9219" max="9219" width="16.42578125" style="73" customWidth="1"/>
    <col min="9220" max="9220" width="4.42578125" style="73" customWidth="1"/>
    <col min="9221" max="9221" width="4.28515625" style="73" customWidth="1"/>
    <col min="9222" max="9222" width="20.7109375" style="73" bestFit="1" customWidth="1"/>
    <col min="9223" max="9223" width="15.85546875" style="73" customWidth="1"/>
    <col min="9224" max="9472" width="10.85546875" style="73"/>
    <col min="9473" max="9473" width="4.85546875" style="73" customWidth="1"/>
    <col min="9474" max="9474" width="20.7109375" style="73" bestFit="1" customWidth="1"/>
    <col min="9475" max="9475" width="16.42578125" style="73" customWidth="1"/>
    <col min="9476" max="9476" width="4.42578125" style="73" customWidth="1"/>
    <col min="9477" max="9477" width="4.28515625" style="73" customWidth="1"/>
    <col min="9478" max="9478" width="20.7109375" style="73" bestFit="1" customWidth="1"/>
    <col min="9479" max="9479" width="15.85546875" style="73" customWidth="1"/>
    <col min="9480" max="9728" width="10.85546875" style="73"/>
    <col min="9729" max="9729" width="4.85546875" style="73" customWidth="1"/>
    <col min="9730" max="9730" width="20.7109375" style="73" bestFit="1" customWidth="1"/>
    <col min="9731" max="9731" width="16.42578125" style="73" customWidth="1"/>
    <col min="9732" max="9732" width="4.42578125" style="73" customWidth="1"/>
    <col min="9733" max="9733" width="4.28515625" style="73" customWidth="1"/>
    <col min="9734" max="9734" width="20.7109375" style="73" bestFit="1" customWidth="1"/>
    <col min="9735" max="9735" width="15.85546875" style="73" customWidth="1"/>
    <col min="9736" max="9984" width="10.85546875" style="73"/>
    <col min="9985" max="9985" width="4.85546875" style="73" customWidth="1"/>
    <col min="9986" max="9986" width="20.7109375" style="73" bestFit="1" customWidth="1"/>
    <col min="9987" max="9987" width="16.42578125" style="73" customWidth="1"/>
    <col min="9988" max="9988" width="4.42578125" style="73" customWidth="1"/>
    <col min="9989" max="9989" width="4.28515625" style="73" customWidth="1"/>
    <col min="9990" max="9990" width="20.7109375" style="73" bestFit="1" customWidth="1"/>
    <col min="9991" max="9991" width="15.85546875" style="73" customWidth="1"/>
    <col min="9992" max="10240" width="10.85546875" style="73"/>
    <col min="10241" max="10241" width="4.85546875" style="73" customWidth="1"/>
    <col min="10242" max="10242" width="20.7109375" style="73" bestFit="1" customWidth="1"/>
    <col min="10243" max="10243" width="16.42578125" style="73" customWidth="1"/>
    <col min="10244" max="10244" width="4.42578125" style="73" customWidth="1"/>
    <col min="10245" max="10245" width="4.28515625" style="73" customWidth="1"/>
    <col min="10246" max="10246" width="20.7109375" style="73" bestFit="1" customWidth="1"/>
    <col min="10247" max="10247" width="15.85546875" style="73" customWidth="1"/>
    <col min="10248" max="10496" width="10.85546875" style="73"/>
    <col min="10497" max="10497" width="4.85546875" style="73" customWidth="1"/>
    <col min="10498" max="10498" width="20.7109375" style="73" bestFit="1" customWidth="1"/>
    <col min="10499" max="10499" width="16.42578125" style="73" customWidth="1"/>
    <col min="10500" max="10500" width="4.42578125" style="73" customWidth="1"/>
    <col min="10501" max="10501" width="4.28515625" style="73" customWidth="1"/>
    <col min="10502" max="10502" width="20.7109375" style="73" bestFit="1" customWidth="1"/>
    <col min="10503" max="10503" width="15.85546875" style="73" customWidth="1"/>
    <col min="10504" max="10752" width="10.85546875" style="73"/>
    <col min="10753" max="10753" width="4.85546875" style="73" customWidth="1"/>
    <col min="10754" max="10754" width="20.7109375" style="73" bestFit="1" customWidth="1"/>
    <col min="10755" max="10755" width="16.42578125" style="73" customWidth="1"/>
    <col min="10756" max="10756" width="4.42578125" style="73" customWidth="1"/>
    <col min="10757" max="10757" width="4.28515625" style="73" customWidth="1"/>
    <col min="10758" max="10758" width="20.7109375" style="73" bestFit="1" customWidth="1"/>
    <col min="10759" max="10759" width="15.85546875" style="73" customWidth="1"/>
    <col min="10760" max="11008" width="10.85546875" style="73"/>
    <col min="11009" max="11009" width="4.85546875" style="73" customWidth="1"/>
    <col min="11010" max="11010" width="20.7109375" style="73" bestFit="1" customWidth="1"/>
    <col min="11011" max="11011" width="16.42578125" style="73" customWidth="1"/>
    <col min="11012" max="11012" width="4.42578125" style="73" customWidth="1"/>
    <col min="11013" max="11013" width="4.28515625" style="73" customWidth="1"/>
    <col min="11014" max="11014" width="20.7109375" style="73" bestFit="1" customWidth="1"/>
    <col min="11015" max="11015" width="15.85546875" style="73" customWidth="1"/>
    <col min="11016" max="11264" width="10.85546875" style="73"/>
    <col min="11265" max="11265" width="4.85546875" style="73" customWidth="1"/>
    <col min="11266" max="11266" width="20.7109375" style="73" bestFit="1" customWidth="1"/>
    <col min="11267" max="11267" width="16.42578125" style="73" customWidth="1"/>
    <col min="11268" max="11268" width="4.42578125" style="73" customWidth="1"/>
    <col min="11269" max="11269" width="4.28515625" style="73" customWidth="1"/>
    <col min="11270" max="11270" width="20.7109375" style="73" bestFit="1" customWidth="1"/>
    <col min="11271" max="11271" width="15.85546875" style="73" customWidth="1"/>
    <col min="11272" max="11520" width="10.85546875" style="73"/>
    <col min="11521" max="11521" width="4.85546875" style="73" customWidth="1"/>
    <col min="11522" max="11522" width="20.7109375" style="73" bestFit="1" customWidth="1"/>
    <col min="11523" max="11523" width="16.42578125" style="73" customWidth="1"/>
    <col min="11524" max="11524" width="4.42578125" style="73" customWidth="1"/>
    <col min="11525" max="11525" width="4.28515625" style="73" customWidth="1"/>
    <col min="11526" max="11526" width="20.7109375" style="73" bestFit="1" customWidth="1"/>
    <col min="11527" max="11527" width="15.85546875" style="73" customWidth="1"/>
    <col min="11528" max="11776" width="10.85546875" style="73"/>
    <col min="11777" max="11777" width="4.85546875" style="73" customWidth="1"/>
    <col min="11778" max="11778" width="20.7109375" style="73" bestFit="1" customWidth="1"/>
    <col min="11779" max="11779" width="16.42578125" style="73" customWidth="1"/>
    <col min="11780" max="11780" width="4.42578125" style="73" customWidth="1"/>
    <col min="11781" max="11781" width="4.28515625" style="73" customWidth="1"/>
    <col min="11782" max="11782" width="20.7109375" style="73" bestFit="1" customWidth="1"/>
    <col min="11783" max="11783" width="15.85546875" style="73" customWidth="1"/>
    <col min="11784" max="12032" width="10.85546875" style="73"/>
    <col min="12033" max="12033" width="4.85546875" style="73" customWidth="1"/>
    <col min="12034" max="12034" width="20.7109375" style="73" bestFit="1" customWidth="1"/>
    <col min="12035" max="12035" width="16.42578125" style="73" customWidth="1"/>
    <col min="12036" max="12036" width="4.42578125" style="73" customWidth="1"/>
    <col min="12037" max="12037" width="4.28515625" style="73" customWidth="1"/>
    <col min="12038" max="12038" width="20.7109375" style="73" bestFit="1" customWidth="1"/>
    <col min="12039" max="12039" width="15.85546875" style="73" customWidth="1"/>
    <col min="12040" max="12288" width="10.85546875" style="73"/>
    <col min="12289" max="12289" width="4.85546875" style="73" customWidth="1"/>
    <col min="12290" max="12290" width="20.7109375" style="73" bestFit="1" customWidth="1"/>
    <col min="12291" max="12291" width="16.42578125" style="73" customWidth="1"/>
    <col min="12292" max="12292" width="4.42578125" style="73" customWidth="1"/>
    <col min="12293" max="12293" width="4.28515625" style="73" customWidth="1"/>
    <col min="12294" max="12294" width="20.7109375" style="73" bestFit="1" customWidth="1"/>
    <col min="12295" max="12295" width="15.85546875" style="73" customWidth="1"/>
    <col min="12296" max="12544" width="10.85546875" style="73"/>
    <col min="12545" max="12545" width="4.85546875" style="73" customWidth="1"/>
    <col min="12546" max="12546" width="20.7109375" style="73" bestFit="1" customWidth="1"/>
    <col min="12547" max="12547" width="16.42578125" style="73" customWidth="1"/>
    <col min="12548" max="12548" width="4.42578125" style="73" customWidth="1"/>
    <col min="12549" max="12549" width="4.28515625" style="73" customWidth="1"/>
    <col min="12550" max="12550" width="20.7109375" style="73" bestFit="1" customWidth="1"/>
    <col min="12551" max="12551" width="15.85546875" style="73" customWidth="1"/>
    <col min="12552" max="12800" width="10.85546875" style="73"/>
    <col min="12801" max="12801" width="4.85546875" style="73" customWidth="1"/>
    <col min="12802" max="12802" width="20.7109375" style="73" bestFit="1" customWidth="1"/>
    <col min="12803" max="12803" width="16.42578125" style="73" customWidth="1"/>
    <col min="12804" max="12804" width="4.42578125" style="73" customWidth="1"/>
    <col min="12805" max="12805" width="4.28515625" style="73" customWidth="1"/>
    <col min="12806" max="12806" width="20.7109375" style="73" bestFit="1" customWidth="1"/>
    <col min="12807" max="12807" width="15.85546875" style="73" customWidth="1"/>
    <col min="12808" max="13056" width="10.85546875" style="73"/>
    <col min="13057" max="13057" width="4.85546875" style="73" customWidth="1"/>
    <col min="13058" max="13058" width="20.7109375" style="73" bestFit="1" customWidth="1"/>
    <col min="13059" max="13059" width="16.42578125" style="73" customWidth="1"/>
    <col min="13060" max="13060" width="4.42578125" style="73" customWidth="1"/>
    <col min="13061" max="13061" width="4.28515625" style="73" customWidth="1"/>
    <col min="13062" max="13062" width="20.7109375" style="73" bestFit="1" customWidth="1"/>
    <col min="13063" max="13063" width="15.85546875" style="73" customWidth="1"/>
    <col min="13064" max="13312" width="10.85546875" style="73"/>
    <col min="13313" max="13313" width="4.85546875" style="73" customWidth="1"/>
    <col min="13314" max="13314" width="20.7109375" style="73" bestFit="1" customWidth="1"/>
    <col min="13315" max="13315" width="16.42578125" style="73" customWidth="1"/>
    <col min="13316" max="13316" width="4.42578125" style="73" customWidth="1"/>
    <col min="13317" max="13317" width="4.28515625" style="73" customWidth="1"/>
    <col min="13318" max="13318" width="20.7109375" style="73" bestFit="1" customWidth="1"/>
    <col min="13319" max="13319" width="15.85546875" style="73" customWidth="1"/>
    <col min="13320" max="13568" width="10.85546875" style="73"/>
    <col min="13569" max="13569" width="4.85546875" style="73" customWidth="1"/>
    <col min="13570" max="13570" width="20.7109375" style="73" bestFit="1" customWidth="1"/>
    <col min="13571" max="13571" width="16.42578125" style="73" customWidth="1"/>
    <col min="13572" max="13572" width="4.42578125" style="73" customWidth="1"/>
    <col min="13573" max="13573" width="4.28515625" style="73" customWidth="1"/>
    <col min="13574" max="13574" width="20.7109375" style="73" bestFit="1" customWidth="1"/>
    <col min="13575" max="13575" width="15.85546875" style="73" customWidth="1"/>
    <col min="13576" max="13824" width="10.85546875" style="73"/>
    <col min="13825" max="13825" width="4.85546875" style="73" customWidth="1"/>
    <col min="13826" max="13826" width="20.7109375" style="73" bestFit="1" customWidth="1"/>
    <col min="13827" max="13827" width="16.42578125" style="73" customWidth="1"/>
    <col min="13828" max="13828" width="4.42578125" style="73" customWidth="1"/>
    <col min="13829" max="13829" width="4.28515625" style="73" customWidth="1"/>
    <col min="13830" max="13830" width="20.7109375" style="73" bestFit="1" customWidth="1"/>
    <col min="13831" max="13831" width="15.85546875" style="73" customWidth="1"/>
    <col min="13832" max="14080" width="10.85546875" style="73"/>
    <col min="14081" max="14081" width="4.85546875" style="73" customWidth="1"/>
    <col min="14082" max="14082" width="20.7109375" style="73" bestFit="1" customWidth="1"/>
    <col min="14083" max="14083" width="16.42578125" style="73" customWidth="1"/>
    <col min="14084" max="14084" width="4.42578125" style="73" customWidth="1"/>
    <col min="14085" max="14085" width="4.28515625" style="73" customWidth="1"/>
    <col min="14086" max="14086" width="20.7109375" style="73" bestFit="1" customWidth="1"/>
    <col min="14087" max="14087" width="15.85546875" style="73" customWidth="1"/>
    <col min="14088" max="14336" width="10.85546875" style="73"/>
    <col min="14337" max="14337" width="4.85546875" style="73" customWidth="1"/>
    <col min="14338" max="14338" width="20.7109375" style="73" bestFit="1" customWidth="1"/>
    <col min="14339" max="14339" width="16.42578125" style="73" customWidth="1"/>
    <col min="14340" max="14340" width="4.42578125" style="73" customWidth="1"/>
    <col min="14341" max="14341" width="4.28515625" style="73" customWidth="1"/>
    <col min="14342" max="14342" width="20.7109375" style="73" bestFit="1" customWidth="1"/>
    <col min="14343" max="14343" width="15.85546875" style="73" customWidth="1"/>
    <col min="14344" max="14592" width="10.85546875" style="73"/>
    <col min="14593" max="14593" width="4.85546875" style="73" customWidth="1"/>
    <col min="14594" max="14594" width="20.7109375" style="73" bestFit="1" customWidth="1"/>
    <col min="14595" max="14595" width="16.42578125" style="73" customWidth="1"/>
    <col min="14596" max="14596" width="4.42578125" style="73" customWidth="1"/>
    <col min="14597" max="14597" width="4.28515625" style="73" customWidth="1"/>
    <col min="14598" max="14598" width="20.7109375" style="73" bestFit="1" customWidth="1"/>
    <col min="14599" max="14599" width="15.85546875" style="73" customWidth="1"/>
    <col min="14600" max="14848" width="10.85546875" style="73"/>
    <col min="14849" max="14849" width="4.85546875" style="73" customWidth="1"/>
    <col min="14850" max="14850" width="20.7109375" style="73" bestFit="1" customWidth="1"/>
    <col min="14851" max="14851" width="16.42578125" style="73" customWidth="1"/>
    <col min="14852" max="14852" width="4.42578125" style="73" customWidth="1"/>
    <col min="14853" max="14853" width="4.28515625" style="73" customWidth="1"/>
    <col min="14854" max="14854" width="20.7109375" style="73" bestFit="1" customWidth="1"/>
    <col min="14855" max="14855" width="15.85546875" style="73" customWidth="1"/>
    <col min="14856" max="15104" width="10.85546875" style="73"/>
    <col min="15105" max="15105" width="4.85546875" style="73" customWidth="1"/>
    <col min="15106" max="15106" width="20.7109375" style="73" bestFit="1" customWidth="1"/>
    <col min="15107" max="15107" width="16.42578125" style="73" customWidth="1"/>
    <col min="15108" max="15108" width="4.42578125" style="73" customWidth="1"/>
    <col min="15109" max="15109" width="4.28515625" style="73" customWidth="1"/>
    <col min="15110" max="15110" width="20.7109375" style="73" bestFit="1" customWidth="1"/>
    <col min="15111" max="15111" width="15.85546875" style="73" customWidth="1"/>
    <col min="15112" max="15360" width="10.85546875" style="73"/>
    <col min="15361" max="15361" width="4.85546875" style="73" customWidth="1"/>
    <col min="15362" max="15362" width="20.7109375" style="73" bestFit="1" customWidth="1"/>
    <col min="15363" max="15363" width="16.42578125" style="73" customWidth="1"/>
    <col min="15364" max="15364" width="4.42578125" style="73" customWidth="1"/>
    <col min="15365" max="15365" width="4.28515625" style="73" customWidth="1"/>
    <col min="15366" max="15366" width="20.7109375" style="73" bestFit="1" customWidth="1"/>
    <col min="15367" max="15367" width="15.85546875" style="73" customWidth="1"/>
    <col min="15368" max="15616" width="10.85546875" style="73"/>
    <col min="15617" max="15617" width="4.85546875" style="73" customWidth="1"/>
    <col min="15618" max="15618" width="20.7109375" style="73" bestFit="1" customWidth="1"/>
    <col min="15619" max="15619" width="16.42578125" style="73" customWidth="1"/>
    <col min="15620" max="15620" width="4.42578125" style="73" customWidth="1"/>
    <col min="15621" max="15621" width="4.28515625" style="73" customWidth="1"/>
    <col min="15622" max="15622" width="20.7109375" style="73" bestFit="1" customWidth="1"/>
    <col min="15623" max="15623" width="15.85546875" style="73" customWidth="1"/>
    <col min="15624" max="15872" width="10.85546875" style="73"/>
    <col min="15873" max="15873" width="4.85546875" style="73" customWidth="1"/>
    <col min="15874" max="15874" width="20.7109375" style="73" bestFit="1" customWidth="1"/>
    <col min="15875" max="15875" width="16.42578125" style="73" customWidth="1"/>
    <col min="15876" max="15876" width="4.42578125" style="73" customWidth="1"/>
    <col min="15877" max="15877" width="4.28515625" style="73" customWidth="1"/>
    <col min="15878" max="15878" width="20.7109375" style="73" bestFit="1" customWidth="1"/>
    <col min="15879" max="15879" width="15.85546875" style="73" customWidth="1"/>
    <col min="15880" max="16128" width="10.85546875" style="73"/>
    <col min="16129" max="16129" width="4.85546875" style="73" customWidth="1"/>
    <col min="16130" max="16130" width="20.7109375" style="73" bestFit="1" customWidth="1"/>
    <col min="16131" max="16131" width="16.42578125" style="73" customWidth="1"/>
    <col min="16132" max="16132" width="4.42578125" style="73" customWidth="1"/>
    <col min="16133" max="16133" width="4.28515625" style="73" customWidth="1"/>
    <col min="16134" max="16134" width="20.7109375" style="73" bestFit="1" customWidth="1"/>
    <col min="16135" max="16135" width="15.85546875" style="73" customWidth="1"/>
    <col min="16136" max="16384" width="10.85546875" style="73"/>
  </cols>
  <sheetData>
    <row r="1" spans="1:9">
      <c r="A1" s="72"/>
      <c r="B1" s="72"/>
      <c r="C1" s="72"/>
      <c r="D1" s="72"/>
      <c r="E1" s="72"/>
      <c r="F1" s="72"/>
      <c r="G1" s="72"/>
      <c r="H1" s="72"/>
      <c r="I1" s="72"/>
    </row>
    <row r="2" spans="1:9">
      <c r="A2" s="72"/>
      <c r="B2" s="72"/>
      <c r="C2" s="72"/>
      <c r="D2" s="72"/>
      <c r="E2" s="72"/>
      <c r="F2" s="72"/>
      <c r="G2" s="72"/>
      <c r="H2" s="72"/>
      <c r="I2" s="72"/>
    </row>
    <row r="3" spans="1:9">
      <c r="A3" s="72"/>
      <c r="B3" s="72"/>
      <c r="C3" s="72"/>
      <c r="D3" s="72"/>
      <c r="E3" s="72"/>
      <c r="F3" s="72"/>
      <c r="G3" s="72"/>
      <c r="H3" s="72"/>
      <c r="I3" s="72"/>
    </row>
    <row r="4" spans="1:9">
      <c r="A4" s="72"/>
      <c r="B4" s="72"/>
      <c r="C4" s="72"/>
      <c r="D4" s="72"/>
      <c r="E4" s="72"/>
      <c r="F4" s="72"/>
      <c r="G4" s="72"/>
      <c r="H4" s="72"/>
      <c r="I4" s="72"/>
    </row>
    <row r="5" spans="1:9">
      <c r="A5" s="72"/>
      <c r="B5" s="72"/>
      <c r="C5" s="72"/>
      <c r="D5" s="72"/>
      <c r="E5" s="72"/>
      <c r="F5" s="72"/>
      <c r="G5" s="72"/>
      <c r="H5" s="72"/>
      <c r="I5" s="72"/>
    </row>
    <row r="6" spans="1:9">
      <c r="A6" s="72"/>
      <c r="B6" s="72"/>
      <c r="C6" s="72"/>
      <c r="D6" s="74"/>
      <c r="E6" s="74"/>
      <c r="F6" s="74"/>
      <c r="G6" s="74"/>
      <c r="H6" s="72"/>
      <c r="I6" s="72"/>
    </row>
    <row r="7" spans="1:9">
      <c r="A7" s="72"/>
      <c r="B7" s="72"/>
      <c r="C7" s="72"/>
      <c r="D7" s="72"/>
      <c r="E7" s="75"/>
      <c r="I7" s="72"/>
    </row>
    <row r="8" spans="1:9">
      <c r="A8" s="72"/>
      <c r="B8" s="72"/>
      <c r="C8" s="72"/>
      <c r="D8" s="72"/>
      <c r="E8" s="75"/>
      <c r="F8" s="75"/>
      <c r="G8" s="75"/>
      <c r="H8" s="75"/>
      <c r="I8" s="72"/>
    </row>
    <row r="9" spans="1:9">
      <c r="A9" s="72"/>
      <c r="B9" s="72"/>
      <c r="C9" s="72"/>
      <c r="D9" s="72"/>
      <c r="E9" s="72"/>
      <c r="I9" s="72"/>
    </row>
    <row r="10" spans="1:9">
      <c r="A10" s="72"/>
      <c r="B10" s="72"/>
      <c r="C10" s="72"/>
      <c r="D10" s="72"/>
      <c r="E10" s="72"/>
      <c r="F10" s="72"/>
      <c r="G10" s="72"/>
      <c r="H10" s="72"/>
      <c r="I10" s="72"/>
    </row>
    <row r="11" spans="1:9">
      <c r="A11" s="72"/>
      <c r="B11" s="72"/>
      <c r="C11" s="72"/>
      <c r="D11" s="72"/>
      <c r="E11" s="72"/>
      <c r="F11" s="72"/>
      <c r="G11" s="72"/>
      <c r="H11" s="72"/>
      <c r="I11" s="72"/>
    </row>
    <row r="12" spans="1:9">
      <c r="A12" s="72"/>
      <c r="B12" s="72"/>
      <c r="C12" s="72"/>
      <c r="D12" s="72"/>
      <c r="E12" s="72"/>
      <c r="F12" s="72"/>
      <c r="G12" s="72"/>
      <c r="H12" s="72"/>
      <c r="I12" s="72"/>
    </row>
    <row r="13" spans="1:9">
      <c r="A13" s="72"/>
      <c r="B13" s="72"/>
      <c r="C13" s="72"/>
      <c r="D13" s="72"/>
      <c r="E13" s="72"/>
      <c r="F13" s="72"/>
    </row>
    <row r="14" spans="1:9" ht="15.75">
      <c r="A14" s="72"/>
      <c r="B14" s="72"/>
      <c r="C14" s="76"/>
      <c r="D14" s="77"/>
      <c r="E14" s="77"/>
      <c r="F14" s="112">
        <f ca="1">NOW()</f>
        <v>44586.669020949077</v>
      </c>
      <c r="G14" s="112"/>
      <c r="H14" s="112"/>
    </row>
    <row r="15" spans="1:9">
      <c r="A15" s="72"/>
      <c r="B15" s="72"/>
      <c r="C15" s="72"/>
      <c r="D15" s="72"/>
      <c r="E15" s="72"/>
      <c r="F15" s="72"/>
      <c r="G15" s="72"/>
      <c r="H15" s="72"/>
      <c r="I15" s="72"/>
    </row>
    <row r="16" spans="1:9">
      <c r="A16" s="72"/>
      <c r="B16" s="72"/>
      <c r="C16" s="72"/>
      <c r="D16" s="72"/>
      <c r="E16" s="72"/>
      <c r="F16" s="72"/>
      <c r="G16" s="72"/>
      <c r="H16" s="72"/>
      <c r="I16" s="72"/>
    </row>
    <row r="17" spans="1:9">
      <c r="A17" s="72"/>
      <c r="B17" s="72"/>
      <c r="C17" s="78" t="s">
        <v>85</v>
      </c>
      <c r="D17" s="122" t="s">
        <v>88</v>
      </c>
      <c r="E17" s="122"/>
      <c r="F17" s="122"/>
      <c r="G17" s="79"/>
      <c r="I17" s="72"/>
    </row>
    <row r="18" spans="1:9">
      <c r="A18" s="72"/>
      <c r="B18" s="72"/>
      <c r="C18" s="78"/>
      <c r="D18" s="80"/>
      <c r="E18" s="78"/>
      <c r="G18" s="79"/>
      <c r="I18" s="72"/>
    </row>
    <row r="19" spans="1:9">
      <c r="A19" s="72"/>
      <c r="B19" s="72"/>
      <c r="C19" s="78" t="s">
        <v>81</v>
      </c>
      <c r="D19" s="113" t="str">
        <f>VLOOKUP($D$17,Inventario!$1:$1048576,5,0)</f>
        <v>C-11</v>
      </c>
      <c r="E19" s="113"/>
      <c r="F19" s="113"/>
      <c r="I19" s="72"/>
    </row>
    <row r="20" spans="1:9">
      <c r="A20" s="72"/>
      <c r="B20" s="72"/>
      <c r="C20" s="78" t="s">
        <v>67</v>
      </c>
      <c r="D20" s="113" t="str">
        <f>VLOOKUP($D$17,Inventario!$1:$1048576,6,0)</f>
        <v>A</v>
      </c>
      <c r="E20" s="113"/>
      <c r="F20" s="113"/>
      <c r="G20" s="81"/>
      <c r="H20" s="81"/>
      <c r="I20" s="72"/>
    </row>
    <row r="21" spans="1:9">
      <c r="A21" s="72"/>
      <c r="B21" s="72"/>
      <c r="C21" s="78" t="s">
        <v>64</v>
      </c>
      <c r="D21" s="113" t="str">
        <f>VLOOKUP($D$17,Inventario!$1:$1048576,8,0)</f>
        <v>PLANTA BAJA</v>
      </c>
      <c r="E21" s="113"/>
      <c r="F21" s="113"/>
      <c r="G21" s="81"/>
      <c r="H21" s="81"/>
      <c r="I21" s="72"/>
    </row>
    <row r="22" spans="1:9">
      <c r="A22" s="72"/>
      <c r="B22" s="72"/>
      <c r="C22" s="78" t="s">
        <v>68</v>
      </c>
      <c r="D22" s="113" t="str">
        <f>VLOOKUP($D$17,Inventario!$1:$1048576,13,0)</f>
        <v>LIBRE</v>
      </c>
      <c r="E22" s="113"/>
      <c r="F22" s="113"/>
      <c r="G22" s="81"/>
      <c r="H22" s="81"/>
      <c r="I22" s="72"/>
    </row>
    <row r="23" spans="1:9">
      <c r="A23" s="72"/>
      <c r="B23" s="72"/>
      <c r="C23" s="82"/>
      <c r="D23" s="83"/>
      <c r="I23" s="72"/>
    </row>
    <row r="24" spans="1:9">
      <c r="A24" s="72"/>
      <c r="B24" s="72"/>
      <c r="C24" s="78" t="s">
        <v>70</v>
      </c>
      <c r="D24" s="114" t="str">
        <f>VLOOKUP($D$17,Inventario!$1:$1048576,12,0)</f>
        <v>DISPONIBLE</v>
      </c>
      <c r="E24" s="114"/>
      <c r="F24" s="114"/>
      <c r="I24" s="72"/>
    </row>
    <row r="25" spans="1:9">
      <c r="A25" s="72"/>
      <c r="B25" s="72"/>
      <c r="C25" s="78" t="s">
        <v>71</v>
      </c>
      <c r="D25" s="115">
        <f>VLOOKUP($D$17,Inventario!$1:$1048576,11,0)</f>
        <v>2455000</v>
      </c>
      <c r="E25" s="115"/>
      <c r="F25" s="115"/>
    </row>
    <row r="26" spans="1:9">
      <c r="A26" s="84"/>
      <c r="B26" s="84"/>
      <c r="C26" s="84"/>
      <c r="D26" s="84"/>
      <c r="E26" s="84"/>
      <c r="F26" s="84"/>
      <c r="G26" s="84"/>
      <c r="H26" s="84"/>
    </row>
    <row r="27" spans="1:9">
      <c r="A27" s="72"/>
      <c r="B27" s="72"/>
      <c r="C27" s="72"/>
      <c r="D27" s="72"/>
      <c r="E27" s="72"/>
      <c r="F27" s="72"/>
      <c r="G27" s="72"/>
      <c r="H27" s="72"/>
    </row>
    <row r="28" spans="1:9" ht="15">
      <c r="B28" s="116" t="s">
        <v>83</v>
      </c>
      <c r="C28" s="117"/>
      <c r="D28" s="117"/>
      <c r="E28" s="117"/>
      <c r="F28" s="117"/>
      <c r="G28" s="117"/>
      <c r="H28" s="117"/>
    </row>
    <row r="29" spans="1:9">
      <c r="A29" s="85"/>
      <c r="B29" s="85"/>
      <c r="C29" s="85"/>
      <c r="D29" s="85"/>
      <c r="E29" s="85"/>
      <c r="F29" s="85"/>
      <c r="G29" s="86"/>
      <c r="H29" s="85"/>
    </row>
    <row r="30" spans="1:9" ht="15">
      <c r="A30" s="85"/>
      <c r="B30" s="87"/>
      <c r="C30" s="88" t="s">
        <v>84</v>
      </c>
      <c r="D30" s="89"/>
      <c r="E30" s="85"/>
      <c r="F30" s="90" t="s">
        <v>75</v>
      </c>
      <c r="G30" s="91"/>
      <c r="H30" s="91"/>
    </row>
    <row r="31" spans="1:9" ht="14.25">
      <c r="A31" s="85"/>
      <c r="B31" s="87"/>
      <c r="C31" s="87"/>
      <c r="D31" s="87"/>
      <c r="E31" s="85"/>
      <c r="F31" s="119" t="s">
        <v>77</v>
      </c>
      <c r="G31" s="119"/>
      <c r="H31" s="119"/>
    </row>
    <row r="32" spans="1:9" ht="15">
      <c r="A32" s="85"/>
      <c r="B32" s="92" t="s">
        <v>72</v>
      </c>
      <c r="C32" s="93">
        <v>30000</v>
      </c>
      <c r="D32" s="87"/>
      <c r="E32" s="85"/>
      <c r="F32" s="119"/>
      <c r="G32" s="119"/>
      <c r="H32" s="119"/>
      <c r="I32" s="85"/>
    </row>
    <row r="33" spans="1:15" ht="15">
      <c r="A33" s="85"/>
      <c r="B33" s="92" t="s">
        <v>73</v>
      </c>
      <c r="C33" s="94">
        <v>0.1</v>
      </c>
      <c r="D33" s="87"/>
      <c r="E33" s="85"/>
      <c r="F33" s="119"/>
      <c r="G33" s="119"/>
      <c r="H33" s="119"/>
      <c r="I33" s="95"/>
    </row>
    <row r="34" spans="1:15" ht="15">
      <c r="A34" s="85"/>
      <c r="B34" s="92" t="s">
        <v>74</v>
      </c>
      <c r="C34" s="96">
        <f>D25*C33-C32</f>
        <v>215500</v>
      </c>
      <c r="D34" s="85"/>
      <c r="E34" s="85"/>
      <c r="F34" s="119"/>
      <c r="G34" s="119"/>
      <c r="H34" s="119"/>
      <c r="I34" s="95"/>
    </row>
    <row r="35" spans="1:15" ht="3" customHeight="1">
      <c r="A35" s="85"/>
      <c r="B35" s="92"/>
      <c r="C35" s="96"/>
      <c r="D35" s="85"/>
      <c r="E35" s="85"/>
      <c r="F35" s="85"/>
      <c r="G35" s="85"/>
      <c r="H35" s="85"/>
      <c r="I35" s="95"/>
    </row>
    <row r="36" spans="1:15" ht="15">
      <c r="A36" s="85"/>
      <c r="B36" s="97" t="s">
        <v>86</v>
      </c>
      <c r="C36" s="98">
        <f>D25-(C32+C34)</f>
        <v>2209500</v>
      </c>
      <c r="D36" s="85"/>
      <c r="E36" s="85"/>
      <c r="F36" s="99" t="s">
        <v>76</v>
      </c>
      <c r="I36" s="85"/>
    </row>
    <row r="37" spans="1:15">
      <c r="A37" s="85"/>
      <c r="D37" s="85"/>
      <c r="E37" s="85"/>
      <c r="F37" s="120" t="s">
        <v>78</v>
      </c>
      <c r="G37" s="120"/>
      <c r="H37" s="120"/>
      <c r="I37" s="85"/>
    </row>
    <row r="38" spans="1:15">
      <c r="A38" s="85"/>
      <c r="D38" s="85"/>
      <c r="E38" s="85"/>
      <c r="F38" s="120"/>
      <c r="G38" s="120"/>
      <c r="H38" s="120"/>
      <c r="I38" s="95"/>
    </row>
    <row r="39" spans="1:15" ht="14.25">
      <c r="A39" s="85"/>
      <c r="B39" s="87"/>
      <c r="C39" s="87"/>
      <c r="D39" s="87"/>
      <c r="E39" s="87"/>
      <c r="F39" s="120"/>
      <c r="G39" s="120"/>
      <c r="H39" s="120"/>
      <c r="I39" s="85"/>
    </row>
    <row r="40" spans="1:15" ht="14.25">
      <c r="A40" s="85"/>
      <c r="B40" s="87"/>
      <c r="C40" s="87"/>
      <c r="D40" s="87"/>
      <c r="E40" s="87"/>
      <c r="F40" s="120"/>
      <c r="G40" s="120"/>
      <c r="H40" s="120"/>
      <c r="I40" s="85"/>
    </row>
    <row r="41" spans="1:15">
      <c r="A41" s="85"/>
      <c r="B41" s="100"/>
      <c r="C41" s="101"/>
      <c r="D41" s="102"/>
      <c r="E41" s="103"/>
      <c r="F41" s="120"/>
      <c r="G41" s="120"/>
      <c r="H41" s="120"/>
      <c r="I41" s="85"/>
    </row>
    <row r="42" spans="1:15" ht="12.95" customHeight="1">
      <c r="F42" s="120"/>
      <c r="G42" s="120"/>
      <c r="H42" s="120"/>
      <c r="I42" s="104"/>
      <c r="J42" s="104"/>
      <c r="K42" s="104"/>
      <c r="L42" s="104"/>
      <c r="M42" s="104"/>
      <c r="N42" s="104"/>
      <c r="O42" s="104"/>
    </row>
    <row r="43" spans="1:15" ht="21.95" customHeight="1">
      <c r="A43" s="104"/>
      <c r="B43" s="105"/>
      <c r="C43" s="105"/>
      <c r="D43" s="105"/>
      <c r="F43" s="120"/>
      <c r="G43" s="120"/>
      <c r="H43" s="120"/>
      <c r="I43" s="104"/>
      <c r="J43" s="104"/>
      <c r="K43" s="104"/>
      <c r="L43" s="104"/>
      <c r="M43" s="104"/>
      <c r="N43" s="104"/>
      <c r="O43" s="104"/>
    </row>
    <row r="44" spans="1:15">
      <c r="A44" s="104"/>
      <c r="B44" s="121" t="s">
        <v>89</v>
      </c>
      <c r="C44" s="121"/>
      <c r="D44" s="121"/>
      <c r="F44" s="120"/>
      <c r="G44" s="120"/>
      <c r="H44" s="120"/>
      <c r="I44" s="104"/>
      <c r="J44" s="104"/>
      <c r="K44" s="104"/>
      <c r="L44" s="104"/>
      <c r="M44" s="104"/>
      <c r="N44" s="104"/>
      <c r="O44" s="104"/>
    </row>
    <row r="45" spans="1:15" ht="15">
      <c r="A45" s="104"/>
      <c r="B45" s="106"/>
      <c r="C45" s="106"/>
      <c r="D45" s="106"/>
      <c r="I45" s="104"/>
      <c r="J45" s="104"/>
      <c r="K45" s="104"/>
      <c r="L45" s="104"/>
      <c r="M45" s="104"/>
      <c r="N45" s="104"/>
      <c r="O45" s="104"/>
    </row>
    <row r="46" spans="1:15">
      <c r="A46" s="104"/>
      <c r="B46" s="91"/>
      <c r="C46" s="91"/>
      <c r="D46" s="91"/>
      <c r="E46" s="91"/>
      <c r="F46" s="91"/>
      <c r="G46" s="91"/>
      <c r="H46" s="91"/>
      <c r="I46" s="104"/>
      <c r="J46" s="104"/>
      <c r="K46" s="104"/>
      <c r="L46" s="104"/>
      <c r="M46" s="104"/>
      <c r="N46" s="104"/>
      <c r="O46" s="104"/>
    </row>
    <row r="47" spans="1:15">
      <c r="A47" s="107"/>
      <c r="E47" s="91"/>
      <c r="I47" s="107"/>
      <c r="J47" s="107"/>
      <c r="K47" s="107"/>
      <c r="L47" s="107"/>
      <c r="M47" s="107"/>
      <c r="N47" s="107"/>
      <c r="O47" s="107"/>
    </row>
    <row r="48" spans="1:15" ht="15.95" customHeight="1">
      <c r="E48" s="108"/>
      <c r="I48" s="106"/>
      <c r="J48" s="106"/>
      <c r="K48" s="106"/>
      <c r="L48" s="106"/>
      <c r="M48" s="106"/>
      <c r="O48" s="106"/>
    </row>
    <row r="49" spans="1:15" ht="15.95" customHeight="1">
      <c r="B49" s="118" t="s">
        <v>87</v>
      </c>
      <c r="C49" s="118"/>
      <c r="D49" s="118"/>
      <c r="E49" s="118"/>
      <c r="F49" s="118"/>
      <c r="G49" s="118"/>
      <c r="H49" s="118"/>
      <c r="I49" s="109"/>
      <c r="J49" s="109"/>
      <c r="K49" s="109"/>
      <c r="L49" s="109"/>
      <c r="M49" s="109"/>
      <c r="N49" s="109"/>
      <c r="O49" s="106"/>
    </row>
    <row r="50" spans="1:15" ht="15">
      <c r="B50" s="118"/>
      <c r="C50" s="118"/>
      <c r="D50" s="118"/>
      <c r="E50" s="118"/>
      <c r="F50" s="118"/>
      <c r="G50" s="118"/>
      <c r="H50" s="118"/>
      <c r="I50" s="109"/>
      <c r="J50" s="109"/>
      <c r="K50" s="109"/>
      <c r="L50" s="109"/>
      <c r="M50" s="109"/>
      <c r="N50" s="109"/>
      <c r="O50" s="106"/>
    </row>
    <row r="51" spans="1:15" ht="15">
      <c r="B51" s="118"/>
      <c r="C51" s="118"/>
      <c r="D51" s="118"/>
      <c r="E51" s="118"/>
      <c r="F51" s="118"/>
      <c r="G51" s="118"/>
      <c r="H51" s="118"/>
      <c r="I51" s="109"/>
      <c r="J51" s="109"/>
      <c r="K51" s="109"/>
      <c r="L51" s="109"/>
      <c r="M51" s="109"/>
      <c r="N51" s="109"/>
      <c r="O51" s="106"/>
    </row>
    <row r="52" spans="1:15" ht="15">
      <c r="B52" s="118"/>
      <c r="C52" s="118"/>
      <c r="D52" s="118"/>
      <c r="E52" s="118"/>
      <c r="F52" s="118"/>
      <c r="G52" s="118"/>
      <c r="H52" s="118"/>
      <c r="I52" s="109"/>
      <c r="J52" s="109"/>
      <c r="K52" s="109"/>
      <c r="L52" s="109"/>
      <c r="M52" s="109"/>
      <c r="N52" s="109"/>
      <c r="O52" s="106"/>
    </row>
    <row r="53" spans="1:15" ht="15">
      <c r="A53" s="106"/>
      <c r="B53" s="106"/>
      <c r="C53" s="106"/>
      <c r="D53" s="106"/>
      <c r="E53" s="106"/>
      <c r="I53" s="109"/>
      <c r="J53" s="109"/>
      <c r="K53" s="109"/>
      <c r="L53" s="109"/>
      <c r="M53" s="109"/>
      <c r="N53" s="109"/>
      <c r="O53" s="106"/>
    </row>
    <row r="54" spans="1:15" ht="15">
      <c r="A54" s="106"/>
      <c r="E54" s="106"/>
      <c r="I54" s="109"/>
      <c r="J54" s="109"/>
      <c r="K54" s="109"/>
      <c r="L54" s="109"/>
      <c r="M54" s="109"/>
      <c r="N54" s="109"/>
      <c r="O54" s="106"/>
    </row>
    <row r="55" spans="1:15" ht="15">
      <c r="A55" s="106"/>
      <c r="E55" s="106"/>
      <c r="I55" s="109"/>
      <c r="J55" s="109"/>
      <c r="K55" s="109"/>
      <c r="L55" s="109"/>
      <c r="M55" s="109"/>
      <c r="N55" s="109"/>
      <c r="O55" s="106"/>
    </row>
    <row r="56" spans="1:15" ht="15">
      <c r="A56" s="106"/>
      <c r="E56" s="106"/>
      <c r="F56" s="106"/>
      <c r="G56" s="109"/>
      <c r="H56" s="109"/>
      <c r="I56" s="109"/>
      <c r="J56" s="109"/>
      <c r="K56" s="109"/>
      <c r="L56" s="109"/>
      <c r="M56" s="109"/>
      <c r="N56" s="109"/>
      <c r="O56" s="106"/>
    </row>
    <row r="57" spans="1:15" ht="15">
      <c r="A57" s="106"/>
      <c r="B57" s="106"/>
      <c r="C57" s="106"/>
      <c r="D57" s="106"/>
      <c r="E57" s="106"/>
      <c r="F57" s="106"/>
      <c r="G57" s="109"/>
      <c r="H57" s="109"/>
      <c r="I57" s="109"/>
      <c r="J57" s="109"/>
      <c r="K57" s="109"/>
      <c r="L57" s="109"/>
      <c r="M57" s="109"/>
      <c r="N57" s="109"/>
      <c r="O57" s="106"/>
    </row>
    <row r="58" spans="1:15" ht="15.75">
      <c r="A58" s="110"/>
      <c r="B58" s="106"/>
      <c r="C58" s="106"/>
      <c r="D58" s="106"/>
      <c r="E58" s="106"/>
      <c r="F58" s="106"/>
      <c r="G58" s="109"/>
      <c r="H58" s="109"/>
      <c r="I58" s="109"/>
      <c r="J58" s="109"/>
      <c r="K58" s="109"/>
      <c r="L58" s="109"/>
      <c r="M58" s="109"/>
      <c r="N58" s="109"/>
      <c r="O58" s="106"/>
    </row>
    <row r="59" spans="1:15" ht="15.75">
      <c r="A59" s="111"/>
      <c r="B59" s="106"/>
      <c r="C59" s="106"/>
      <c r="D59" s="106"/>
      <c r="E59" s="106"/>
      <c r="F59" s="106"/>
      <c r="G59" s="109"/>
      <c r="H59" s="109"/>
      <c r="I59" s="109"/>
      <c r="J59" s="109"/>
      <c r="K59" s="109"/>
      <c r="L59" s="109"/>
      <c r="M59" s="109"/>
      <c r="N59" s="109"/>
      <c r="O59" s="106"/>
    </row>
    <row r="60" spans="1:15" ht="15">
      <c r="A60" s="106"/>
      <c r="I60" s="109"/>
      <c r="J60" s="109"/>
      <c r="K60" s="109"/>
      <c r="L60" s="109"/>
      <c r="M60" s="109"/>
      <c r="N60" s="109"/>
      <c r="O60" s="106"/>
    </row>
    <row r="61" spans="1:15" ht="15">
      <c r="A61" s="106"/>
      <c r="I61" s="109"/>
      <c r="J61" s="109"/>
      <c r="K61" s="109"/>
      <c r="L61" s="109"/>
      <c r="M61" s="109"/>
      <c r="N61" s="109"/>
      <c r="O61" s="106"/>
    </row>
  </sheetData>
  <sheetProtection algorithmName="SHA-512" hashValue="mSJ4F1/vgqAeuuh44ZOgrYXKrDEepyUzNa/4c5w9og/cWy2PnuF4oF6Iwu90ombsU+UduP4h5NHxOdYeJBpkTQ==" saltValue="Alg07G9EQUuzn8YRnPd4Tg==" spinCount="100000" sheet="1" objects="1" scenarios="1"/>
  <mergeCells count="13">
    <mergeCell ref="B49:H52"/>
    <mergeCell ref="F31:H34"/>
    <mergeCell ref="F37:H44"/>
    <mergeCell ref="B44:D44"/>
    <mergeCell ref="D22:F22"/>
    <mergeCell ref="F14:H14"/>
    <mergeCell ref="D20:F20"/>
    <mergeCell ref="D24:F24"/>
    <mergeCell ref="D25:F25"/>
    <mergeCell ref="B28:H28"/>
    <mergeCell ref="D17:F17"/>
    <mergeCell ref="D21:F21"/>
    <mergeCell ref="D19:F19"/>
  </mergeCells>
  <conditionalFormatting sqref="D24">
    <cfRule type="containsText" dxfId="583" priority="1" operator="containsText" text="BLOQUEADO">
      <formula>NOT(ISERROR(SEARCH("BLOQUEADO",D24)))</formula>
    </cfRule>
    <cfRule type="containsText" dxfId="582" priority="2" operator="containsText" text="DISPONIBLE">
      <formula>NOT(ISERROR(SEARCH("DISPONIBLE",D24)))</formula>
    </cfRule>
    <cfRule type="containsText" dxfId="581" priority="3" operator="containsText" text="RESERVADO">
      <formula>NOT(ISERROR(SEARCH("RESERVADO",D24)))</formula>
    </cfRule>
    <cfRule type="containsText" dxfId="580" priority="4" operator="containsText" text="VENDIDO">
      <formula>NOT(ISERROR(SEARCH("VENDIDO",D24)))</formula>
    </cfRule>
  </conditionalFormatting>
  <dataValidations count="2">
    <dataValidation type="list" allowBlank="1" showInputMessage="1" showErrorMessage="1" sqref="WLS98307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WVO98307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formula1>"1,2,3,4,5,6,7"</formula1>
    </dataValidation>
    <dataValidation type="list" allowBlank="1" showInputMessage="1" showErrorMessage="1" sqref="WLS98307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WVO98307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formula1>"5000,10000,20000,30000,50000,100000"</formula1>
    </dataValidation>
  </dataValidations>
  <pageMargins left="0.7" right="0.7" top="0.75" bottom="0.75" header="0.3" footer="0.3"/>
  <pageSetup scale="78"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129"/>
  <sheetViews>
    <sheetView showGridLines="0" tabSelected="1" topLeftCell="A19" zoomScaleNormal="89" workbookViewId="0">
      <selection activeCell="L2" sqref="L2:L115"/>
    </sheetView>
  </sheetViews>
  <sheetFormatPr baseColWidth="10" defaultColWidth="10.85546875" defaultRowHeight="12.75"/>
  <cols>
    <col min="1" max="1" width="13.42578125" style="17" customWidth="1"/>
    <col min="2" max="2" width="7.42578125" style="18" customWidth="1"/>
    <col min="3" max="3" width="9.7109375" style="17" bestFit="1" customWidth="1"/>
    <col min="4" max="4" width="10.85546875" style="17"/>
    <col min="5" max="5" width="13.42578125" style="19" bestFit="1" customWidth="1"/>
    <col min="6" max="6" width="10.7109375" style="17" customWidth="1"/>
    <col min="7" max="7" width="12.42578125" style="17" customWidth="1"/>
    <col min="8" max="9" width="16.140625" style="17" customWidth="1"/>
    <col min="10" max="10" width="13.140625" style="18" customWidth="1"/>
    <col min="11" max="11" width="16.42578125" style="19" customWidth="1"/>
    <col min="12" max="12" width="18" style="18" customWidth="1"/>
    <col min="13" max="13" width="13.7109375" style="17" customWidth="1"/>
    <col min="14" max="14" width="13.28515625" style="17" bestFit="1" customWidth="1"/>
    <col min="15" max="15" width="10.85546875" style="17"/>
    <col min="16" max="16" width="12.42578125" style="17" customWidth="1"/>
    <col min="17" max="17" width="10.85546875" style="17"/>
    <col min="18" max="18" width="23.42578125" style="17" bestFit="1" customWidth="1"/>
    <col min="19" max="19" width="13.7109375" style="17" customWidth="1"/>
    <col min="20" max="16384" width="10.85546875" style="17"/>
  </cols>
  <sheetData>
    <row r="1" spans="1:19" s="23" customFormat="1" ht="27.75" customHeight="1">
      <c r="A1" s="31" t="s">
        <v>79</v>
      </c>
      <c r="B1" s="20" t="s">
        <v>43</v>
      </c>
      <c r="C1" s="20" t="s">
        <v>54</v>
      </c>
      <c r="D1" s="20" t="s">
        <v>53</v>
      </c>
      <c r="E1" s="20" t="s">
        <v>52</v>
      </c>
      <c r="F1" s="20" t="s">
        <v>51</v>
      </c>
      <c r="G1" s="20" t="s">
        <v>59</v>
      </c>
      <c r="H1" s="20" t="s">
        <v>64</v>
      </c>
      <c r="I1" s="20" t="s">
        <v>50</v>
      </c>
      <c r="J1" s="20" t="s">
        <v>55</v>
      </c>
      <c r="K1" s="20" t="s">
        <v>60</v>
      </c>
      <c r="L1" s="20" t="s">
        <v>56</v>
      </c>
      <c r="M1" s="20" t="s">
        <v>42</v>
      </c>
      <c r="N1" s="31" t="s">
        <v>61</v>
      </c>
      <c r="O1" s="31" t="s">
        <v>62</v>
      </c>
      <c r="P1" s="31" t="s">
        <v>63</v>
      </c>
      <c r="R1" s="123"/>
      <c r="S1" s="123"/>
    </row>
    <row r="2" spans="1:19">
      <c r="A2" s="21" t="str">
        <f t="shared" ref="A2:A33" si="0">CONCATENATE(E2,F2)</f>
        <v>C-1A</v>
      </c>
      <c r="B2" s="19">
        <v>1</v>
      </c>
      <c r="C2" s="19">
        <v>163</v>
      </c>
      <c r="D2" s="19" t="s">
        <v>32</v>
      </c>
      <c r="E2" s="19" t="s">
        <v>1</v>
      </c>
      <c r="F2" s="21" t="s">
        <v>0</v>
      </c>
      <c r="G2" s="27">
        <v>1</v>
      </c>
      <c r="H2" s="19" t="s">
        <v>66</v>
      </c>
      <c r="I2" s="19">
        <v>69.010000000000005</v>
      </c>
      <c r="J2" s="24">
        <v>44805</v>
      </c>
      <c r="K2" s="16">
        <v>2475000</v>
      </c>
      <c r="L2" s="26" t="s">
        <v>57</v>
      </c>
      <c r="M2" s="19" t="s">
        <v>82</v>
      </c>
      <c r="N2" s="19"/>
      <c r="O2" s="19"/>
    </row>
    <row r="3" spans="1:19">
      <c r="A3" s="21" t="str">
        <f t="shared" si="0"/>
        <v>C-1B</v>
      </c>
      <c r="B3" s="19">
        <v>2</v>
      </c>
      <c r="C3" s="19">
        <v>163</v>
      </c>
      <c r="D3" s="19" t="s">
        <v>32</v>
      </c>
      <c r="E3" s="19" t="s">
        <v>1</v>
      </c>
      <c r="F3" s="21" t="s">
        <v>29</v>
      </c>
      <c r="G3" s="27">
        <v>1</v>
      </c>
      <c r="H3" s="19" t="s">
        <v>66</v>
      </c>
      <c r="I3" s="19">
        <v>69.010000000000005</v>
      </c>
      <c r="J3" s="24">
        <v>44805</v>
      </c>
      <c r="K3" s="16">
        <v>2475000</v>
      </c>
      <c r="L3" s="26" t="s">
        <v>57</v>
      </c>
      <c r="M3" s="19" t="s">
        <v>82</v>
      </c>
      <c r="N3" s="19"/>
      <c r="O3" s="19"/>
    </row>
    <row r="4" spans="1:19">
      <c r="A4" s="21" t="str">
        <f t="shared" si="0"/>
        <v>C-1C</v>
      </c>
      <c r="B4" s="19">
        <v>3</v>
      </c>
      <c r="C4" s="19">
        <v>163</v>
      </c>
      <c r="D4" s="19" t="s">
        <v>32</v>
      </c>
      <c r="E4" s="19" t="s">
        <v>1</v>
      </c>
      <c r="F4" s="21" t="s">
        <v>30</v>
      </c>
      <c r="G4" s="27">
        <v>1</v>
      </c>
      <c r="H4" s="19" t="s">
        <v>65</v>
      </c>
      <c r="I4" s="19">
        <v>69.010000000000005</v>
      </c>
      <c r="J4" s="24">
        <v>44805</v>
      </c>
      <c r="K4" s="16">
        <v>2460000</v>
      </c>
      <c r="L4" s="26" t="s">
        <v>57</v>
      </c>
      <c r="M4" s="19" t="s">
        <v>82</v>
      </c>
      <c r="N4" s="19"/>
      <c r="O4" s="19"/>
    </row>
    <row r="5" spans="1:19">
      <c r="A5" s="21" t="str">
        <f t="shared" si="0"/>
        <v>C-1D</v>
      </c>
      <c r="B5" s="19">
        <v>4</v>
      </c>
      <c r="C5" s="19">
        <v>163</v>
      </c>
      <c r="D5" s="19" t="s">
        <v>32</v>
      </c>
      <c r="E5" s="19" t="s">
        <v>1</v>
      </c>
      <c r="F5" s="21" t="s">
        <v>31</v>
      </c>
      <c r="G5" s="27">
        <v>1</v>
      </c>
      <c r="H5" s="19" t="s">
        <v>65</v>
      </c>
      <c r="I5" s="19">
        <v>69.010000000000005</v>
      </c>
      <c r="J5" s="24">
        <v>44805</v>
      </c>
      <c r="K5" s="16">
        <v>2460000</v>
      </c>
      <c r="L5" s="26" t="s">
        <v>57</v>
      </c>
      <c r="M5" s="19" t="s">
        <v>82</v>
      </c>
      <c r="N5" s="19"/>
      <c r="O5" s="19"/>
    </row>
    <row r="6" spans="1:19">
      <c r="A6" s="21" t="str">
        <f t="shared" si="0"/>
        <v>C-2A</v>
      </c>
      <c r="B6" s="19">
        <v>5</v>
      </c>
      <c r="C6" s="19">
        <v>163</v>
      </c>
      <c r="D6" s="19" t="s">
        <v>32</v>
      </c>
      <c r="E6" s="19" t="s">
        <v>28</v>
      </c>
      <c r="F6" s="21" t="s">
        <v>0</v>
      </c>
      <c r="G6" s="27">
        <v>1</v>
      </c>
      <c r="H6" s="19" t="s">
        <v>66</v>
      </c>
      <c r="I6" s="19">
        <v>69.010000000000005</v>
      </c>
      <c r="J6" s="24">
        <v>44805</v>
      </c>
      <c r="K6" s="16">
        <v>2475000</v>
      </c>
      <c r="L6" s="26" t="s">
        <v>57</v>
      </c>
      <c r="M6" s="19" t="s">
        <v>82</v>
      </c>
      <c r="N6" s="19"/>
      <c r="O6" s="19"/>
    </row>
    <row r="7" spans="1:19">
      <c r="A7" s="21" t="str">
        <f t="shared" si="0"/>
        <v>C-2B</v>
      </c>
      <c r="B7" s="19">
        <v>6</v>
      </c>
      <c r="C7" s="19">
        <v>163</v>
      </c>
      <c r="D7" s="19" t="s">
        <v>32</v>
      </c>
      <c r="E7" s="19" t="s">
        <v>28</v>
      </c>
      <c r="F7" s="21" t="s">
        <v>29</v>
      </c>
      <c r="G7" s="27">
        <v>1</v>
      </c>
      <c r="H7" s="19" t="s">
        <v>66</v>
      </c>
      <c r="I7" s="19">
        <v>69.010000000000005</v>
      </c>
      <c r="J7" s="24">
        <v>44805</v>
      </c>
      <c r="K7" s="16">
        <v>2475000</v>
      </c>
      <c r="L7" s="26" t="s">
        <v>57</v>
      </c>
      <c r="M7" s="19" t="s">
        <v>82</v>
      </c>
      <c r="N7" s="19"/>
      <c r="O7" s="19"/>
    </row>
    <row r="8" spans="1:19">
      <c r="A8" s="21" t="str">
        <f t="shared" si="0"/>
        <v>C-2C</v>
      </c>
      <c r="B8" s="19">
        <v>7</v>
      </c>
      <c r="C8" s="19">
        <v>163</v>
      </c>
      <c r="D8" s="19" t="s">
        <v>32</v>
      </c>
      <c r="E8" s="19" t="s">
        <v>28</v>
      </c>
      <c r="F8" s="21" t="s">
        <v>30</v>
      </c>
      <c r="G8" s="27">
        <v>1</v>
      </c>
      <c r="H8" s="19" t="s">
        <v>65</v>
      </c>
      <c r="I8" s="19">
        <v>69.010000000000005</v>
      </c>
      <c r="J8" s="24">
        <v>44805</v>
      </c>
      <c r="K8" s="16">
        <v>2460000</v>
      </c>
      <c r="L8" s="26" t="s">
        <v>57</v>
      </c>
      <c r="M8" s="19" t="s">
        <v>82</v>
      </c>
      <c r="N8" s="19"/>
      <c r="O8" s="19"/>
    </row>
    <row r="9" spans="1:19">
      <c r="A9" s="21" t="str">
        <f t="shared" si="0"/>
        <v>C-2D</v>
      </c>
      <c r="B9" s="19">
        <v>8</v>
      </c>
      <c r="C9" s="19">
        <v>163</v>
      </c>
      <c r="D9" s="19" t="s">
        <v>32</v>
      </c>
      <c r="E9" s="19" t="s">
        <v>28</v>
      </c>
      <c r="F9" s="21" t="s">
        <v>31</v>
      </c>
      <c r="G9" s="27">
        <v>1</v>
      </c>
      <c r="H9" s="19" t="s">
        <v>65</v>
      </c>
      <c r="I9" s="19">
        <v>69.010000000000005</v>
      </c>
      <c r="J9" s="24">
        <v>44805</v>
      </c>
      <c r="K9" s="16">
        <v>2460000</v>
      </c>
      <c r="L9" s="26" t="s">
        <v>57</v>
      </c>
      <c r="M9" s="19" t="s">
        <v>82</v>
      </c>
      <c r="N9" s="19"/>
      <c r="O9" s="19"/>
    </row>
    <row r="10" spans="1:19">
      <c r="A10" s="21" t="str">
        <f t="shared" si="0"/>
        <v>C-3A</v>
      </c>
      <c r="B10" s="19">
        <v>9</v>
      </c>
      <c r="C10" s="19">
        <v>163</v>
      </c>
      <c r="D10" s="19" t="s">
        <v>32</v>
      </c>
      <c r="E10" s="19" t="s">
        <v>2</v>
      </c>
      <c r="F10" s="21" t="s">
        <v>0</v>
      </c>
      <c r="G10" s="27">
        <v>1</v>
      </c>
      <c r="H10" s="19" t="s">
        <v>66</v>
      </c>
      <c r="I10" s="19">
        <v>69.489999999999995</v>
      </c>
      <c r="J10" s="24">
        <v>44805</v>
      </c>
      <c r="K10" s="16">
        <f>2475000+15000</f>
        <v>2490000</v>
      </c>
      <c r="L10" s="26" t="s">
        <v>57</v>
      </c>
      <c r="M10" s="19" t="s">
        <v>82</v>
      </c>
      <c r="N10" s="19"/>
      <c r="O10" s="19"/>
    </row>
    <row r="11" spans="1:19">
      <c r="A11" s="21" t="str">
        <f t="shared" si="0"/>
        <v>C-3B</v>
      </c>
      <c r="B11" s="19">
        <v>10</v>
      </c>
      <c r="C11" s="19">
        <v>163</v>
      </c>
      <c r="D11" s="19" t="s">
        <v>32</v>
      </c>
      <c r="E11" s="19" t="s">
        <v>2</v>
      </c>
      <c r="F11" s="21" t="s">
        <v>29</v>
      </c>
      <c r="G11" s="27">
        <v>1</v>
      </c>
      <c r="H11" s="19" t="s">
        <v>65</v>
      </c>
      <c r="I11" s="19">
        <v>69.489999999999995</v>
      </c>
      <c r="J11" s="24">
        <v>44805</v>
      </c>
      <c r="K11" s="16">
        <v>2475000</v>
      </c>
      <c r="L11" s="26" t="s">
        <v>57</v>
      </c>
      <c r="M11" s="19" t="s">
        <v>82</v>
      </c>
      <c r="N11" s="19"/>
      <c r="O11" s="19"/>
    </row>
    <row r="12" spans="1:19">
      <c r="A12" s="21" t="str">
        <f t="shared" si="0"/>
        <v>C-4A</v>
      </c>
      <c r="B12" s="19">
        <v>11</v>
      </c>
      <c r="C12" s="19">
        <v>163</v>
      </c>
      <c r="D12" s="19" t="s">
        <v>32</v>
      </c>
      <c r="E12" s="19" t="s">
        <v>3</v>
      </c>
      <c r="F12" s="21" t="s">
        <v>0</v>
      </c>
      <c r="G12" s="27">
        <v>1</v>
      </c>
      <c r="H12" s="19" t="s">
        <v>66</v>
      </c>
      <c r="I12" s="19">
        <v>69.010000000000005</v>
      </c>
      <c r="J12" s="24">
        <v>44805</v>
      </c>
      <c r="K12" s="16">
        <v>2475000</v>
      </c>
      <c r="L12" s="26" t="s">
        <v>57</v>
      </c>
      <c r="M12" s="19" t="s">
        <v>41</v>
      </c>
      <c r="N12" s="19"/>
      <c r="O12" s="19"/>
    </row>
    <row r="13" spans="1:19">
      <c r="A13" s="21" t="str">
        <f t="shared" si="0"/>
        <v>C-4B</v>
      </c>
      <c r="B13" s="19">
        <v>12</v>
      </c>
      <c r="C13" s="19">
        <v>163</v>
      </c>
      <c r="D13" s="19" t="s">
        <v>32</v>
      </c>
      <c r="E13" s="19" t="s">
        <v>3</v>
      </c>
      <c r="F13" s="21" t="s">
        <v>29</v>
      </c>
      <c r="G13" s="27">
        <v>1</v>
      </c>
      <c r="H13" s="19" t="s">
        <v>66</v>
      </c>
      <c r="I13" s="19">
        <v>69.010000000000005</v>
      </c>
      <c r="J13" s="24">
        <v>44805</v>
      </c>
      <c r="K13" s="16">
        <v>2475000</v>
      </c>
      <c r="L13" s="26" t="s">
        <v>57</v>
      </c>
      <c r="M13" s="19" t="s">
        <v>41</v>
      </c>
      <c r="N13" s="19"/>
      <c r="O13" s="19"/>
    </row>
    <row r="14" spans="1:19">
      <c r="A14" s="21" t="str">
        <f t="shared" si="0"/>
        <v>C-4C</v>
      </c>
      <c r="B14" s="19">
        <v>13</v>
      </c>
      <c r="C14" s="19">
        <v>163</v>
      </c>
      <c r="D14" s="19" t="s">
        <v>32</v>
      </c>
      <c r="E14" s="19" t="s">
        <v>3</v>
      </c>
      <c r="F14" s="21" t="s">
        <v>30</v>
      </c>
      <c r="G14" s="27">
        <v>1</v>
      </c>
      <c r="H14" s="19" t="s">
        <v>65</v>
      </c>
      <c r="I14" s="19">
        <v>69.010000000000005</v>
      </c>
      <c r="J14" s="24">
        <v>44805</v>
      </c>
      <c r="K14" s="16">
        <v>2460000</v>
      </c>
      <c r="L14" s="26" t="s">
        <v>57</v>
      </c>
      <c r="M14" s="19" t="s">
        <v>41</v>
      </c>
      <c r="N14" s="19"/>
      <c r="O14" s="19"/>
    </row>
    <row r="15" spans="1:19">
      <c r="A15" s="21" t="str">
        <f t="shared" si="0"/>
        <v>C-4D</v>
      </c>
      <c r="B15" s="19">
        <v>14</v>
      </c>
      <c r="C15" s="19">
        <v>163</v>
      </c>
      <c r="D15" s="19" t="s">
        <v>32</v>
      </c>
      <c r="E15" s="19" t="s">
        <v>3</v>
      </c>
      <c r="F15" s="21" t="s">
        <v>31</v>
      </c>
      <c r="G15" s="27">
        <v>1</v>
      </c>
      <c r="H15" s="19" t="s">
        <v>65</v>
      </c>
      <c r="I15" s="19">
        <v>69.010000000000005</v>
      </c>
      <c r="J15" s="24">
        <v>44805</v>
      </c>
      <c r="K15" s="16">
        <v>2460000</v>
      </c>
      <c r="L15" s="26" t="s">
        <v>57</v>
      </c>
      <c r="M15" s="19" t="s">
        <v>41</v>
      </c>
      <c r="N15" s="19"/>
      <c r="O15" s="19"/>
    </row>
    <row r="16" spans="1:19">
      <c r="A16" s="21" t="str">
        <f t="shared" si="0"/>
        <v>C-5A</v>
      </c>
      <c r="B16" s="19">
        <v>15</v>
      </c>
      <c r="C16" s="19">
        <v>163</v>
      </c>
      <c r="D16" s="19" t="s">
        <v>32</v>
      </c>
      <c r="E16" s="19" t="s">
        <v>4</v>
      </c>
      <c r="F16" s="21" t="s">
        <v>0</v>
      </c>
      <c r="G16" s="27">
        <v>1</v>
      </c>
      <c r="H16" s="19" t="s">
        <v>66</v>
      </c>
      <c r="I16" s="19">
        <v>69.010000000000005</v>
      </c>
      <c r="J16" s="24">
        <v>44805</v>
      </c>
      <c r="K16" s="16">
        <v>2475000</v>
      </c>
      <c r="L16" s="26" t="s">
        <v>57</v>
      </c>
      <c r="M16" s="19" t="s">
        <v>41</v>
      </c>
      <c r="N16" s="19"/>
      <c r="O16" s="19"/>
    </row>
    <row r="17" spans="1:15">
      <c r="A17" s="21" t="str">
        <f t="shared" si="0"/>
        <v>C-5B</v>
      </c>
      <c r="B17" s="19">
        <v>16</v>
      </c>
      <c r="C17" s="19">
        <v>163</v>
      </c>
      <c r="D17" s="19" t="s">
        <v>32</v>
      </c>
      <c r="E17" s="19" t="s">
        <v>4</v>
      </c>
      <c r="F17" s="21" t="s">
        <v>29</v>
      </c>
      <c r="G17" s="27">
        <v>1</v>
      </c>
      <c r="H17" s="19" t="s">
        <v>66</v>
      </c>
      <c r="I17" s="19">
        <v>69.010000000000005</v>
      </c>
      <c r="J17" s="24">
        <v>44805</v>
      </c>
      <c r="K17" s="16">
        <v>2475000</v>
      </c>
      <c r="L17" s="26" t="s">
        <v>57</v>
      </c>
      <c r="M17" s="19" t="s">
        <v>41</v>
      </c>
      <c r="N17" s="19"/>
      <c r="O17" s="19"/>
    </row>
    <row r="18" spans="1:15">
      <c r="A18" s="21" t="str">
        <f t="shared" si="0"/>
        <v>C-5C</v>
      </c>
      <c r="B18" s="19">
        <v>17</v>
      </c>
      <c r="C18" s="19">
        <v>163</v>
      </c>
      <c r="D18" s="19" t="s">
        <v>32</v>
      </c>
      <c r="E18" s="19" t="s">
        <v>4</v>
      </c>
      <c r="F18" s="21" t="s">
        <v>30</v>
      </c>
      <c r="G18" s="27">
        <v>1</v>
      </c>
      <c r="H18" s="19" t="s">
        <v>65</v>
      </c>
      <c r="I18" s="19">
        <v>69.010000000000005</v>
      </c>
      <c r="J18" s="24">
        <v>44805</v>
      </c>
      <c r="K18" s="16">
        <v>2460000</v>
      </c>
      <c r="L18" s="26" t="s">
        <v>57</v>
      </c>
      <c r="M18" s="19" t="s">
        <v>41</v>
      </c>
      <c r="N18" s="19"/>
      <c r="O18" s="19"/>
    </row>
    <row r="19" spans="1:15">
      <c r="A19" s="21" t="str">
        <f t="shared" si="0"/>
        <v>C-5D</v>
      </c>
      <c r="B19" s="19">
        <v>18</v>
      </c>
      <c r="C19" s="19">
        <v>163</v>
      </c>
      <c r="D19" s="19" t="s">
        <v>32</v>
      </c>
      <c r="E19" s="19" t="s">
        <v>4</v>
      </c>
      <c r="F19" s="21" t="s">
        <v>31</v>
      </c>
      <c r="G19" s="27">
        <v>1</v>
      </c>
      <c r="H19" s="19" t="s">
        <v>65</v>
      </c>
      <c r="I19" s="19">
        <v>69.010000000000005</v>
      </c>
      <c r="J19" s="24">
        <v>44805</v>
      </c>
      <c r="K19" s="16">
        <v>2460000</v>
      </c>
      <c r="L19" s="26" t="s">
        <v>57</v>
      </c>
      <c r="M19" s="19" t="s">
        <v>41</v>
      </c>
      <c r="N19" s="19"/>
      <c r="O19" s="19"/>
    </row>
    <row r="20" spans="1:15">
      <c r="A20" s="21" t="str">
        <f t="shared" si="0"/>
        <v>C-6A</v>
      </c>
      <c r="B20" s="19">
        <v>19</v>
      </c>
      <c r="C20" s="19">
        <v>163</v>
      </c>
      <c r="D20" s="19" t="s">
        <v>32</v>
      </c>
      <c r="E20" s="19" t="s">
        <v>5</v>
      </c>
      <c r="F20" s="21" t="s">
        <v>0</v>
      </c>
      <c r="G20" s="27">
        <v>1</v>
      </c>
      <c r="H20" s="19" t="s">
        <v>66</v>
      </c>
      <c r="I20" s="19">
        <v>69.010000000000005</v>
      </c>
      <c r="J20" s="24">
        <v>44805</v>
      </c>
      <c r="K20" s="16">
        <v>2475000</v>
      </c>
      <c r="L20" s="26" t="s">
        <v>57</v>
      </c>
      <c r="M20" s="19" t="s">
        <v>41</v>
      </c>
      <c r="N20" s="19"/>
      <c r="O20" s="19"/>
    </row>
    <row r="21" spans="1:15">
      <c r="A21" s="21" t="str">
        <f t="shared" si="0"/>
        <v>C-6B</v>
      </c>
      <c r="B21" s="19">
        <v>20</v>
      </c>
      <c r="C21" s="19">
        <v>163</v>
      </c>
      <c r="D21" s="19" t="s">
        <v>32</v>
      </c>
      <c r="E21" s="19" t="s">
        <v>5</v>
      </c>
      <c r="F21" s="21" t="s">
        <v>29</v>
      </c>
      <c r="G21" s="27">
        <v>1</v>
      </c>
      <c r="H21" s="19" t="s">
        <v>66</v>
      </c>
      <c r="I21" s="19">
        <v>69.010000000000005</v>
      </c>
      <c r="J21" s="24">
        <v>44805</v>
      </c>
      <c r="K21" s="16">
        <v>2475000</v>
      </c>
      <c r="L21" s="26" t="s">
        <v>57</v>
      </c>
      <c r="M21" s="19" t="s">
        <v>41</v>
      </c>
      <c r="N21" s="19"/>
      <c r="O21" s="19"/>
    </row>
    <row r="22" spans="1:15">
      <c r="A22" s="21" t="str">
        <f t="shared" si="0"/>
        <v>C-6C</v>
      </c>
      <c r="B22" s="19">
        <v>21</v>
      </c>
      <c r="C22" s="19">
        <v>163</v>
      </c>
      <c r="D22" s="19" t="s">
        <v>32</v>
      </c>
      <c r="E22" s="19" t="s">
        <v>5</v>
      </c>
      <c r="F22" s="21" t="s">
        <v>30</v>
      </c>
      <c r="G22" s="27">
        <v>1</v>
      </c>
      <c r="H22" s="19" t="s">
        <v>65</v>
      </c>
      <c r="I22" s="19">
        <v>69.010000000000005</v>
      </c>
      <c r="J22" s="24">
        <v>44805</v>
      </c>
      <c r="K22" s="16">
        <v>2460000</v>
      </c>
      <c r="L22" s="26" t="s">
        <v>57</v>
      </c>
      <c r="M22" s="19" t="s">
        <v>41</v>
      </c>
      <c r="N22" s="19"/>
      <c r="O22" s="19"/>
    </row>
    <row r="23" spans="1:15">
      <c r="A23" s="21" t="str">
        <f t="shared" si="0"/>
        <v>C-6D</v>
      </c>
      <c r="B23" s="19">
        <v>22</v>
      </c>
      <c r="C23" s="19">
        <v>163</v>
      </c>
      <c r="D23" s="19" t="s">
        <v>32</v>
      </c>
      <c r="E23" s="19" t="s">
        <v>5</v>
      </c>
      <c r="F23" s="21" t="s">
        <v>31</v>
      </c>
      <c r="G23" s="27">
        <v>1</v>
      </c>
      <c r="H23" s="19" t="s">
        <v>65</v>
      </c>
      <c r="I23" s="19">
        <v>69.010000000000005</v>
      </c>
      <c r="J23" s="24">
        <v>44805</v>
      </c>
      <c r="K23" s="16">
        <v>2460000</v>
      </c>
      <c r="L23" s="26" t="s">
        <v>57</v>
      </c>
      <c r="M23" s="19" t="s">
        <v>41</v>
      </c>
      <c r="N23" s="19"/>
      <c r="O23" s="19"/>
    </row>
    <row r="24" spans="1:15">
      <c r="A24" s="21" t="str">
        <f t="shared" si="0"/>
        <v>C-7A</v>
      </c>
      <c r="B24" s="19">
        <v>23</v>
      </c>
      <c r="C24" s="19">
        <v>163</v>
      </c>
      <c r="D24" s="19" t="s">
        <v>32</v>
      </c>
      <c r="E24" s="19" t="s">
        <v>6</v>
      </c>
      <c r="F24" s="21" t="s">
        <v>0</v>
      </c>
      <c r="G24" s="27">
        <v>1</v>
      </c>
      <c r="H24" s="19" t="s">
        <v>66</v>
      </c>
      <c r="I24" s="19">
        <v>69.010000000000005</v>
      </c>
      <c r="J24" s="24">
        <v>44805</v>
      </c>
      <c r="K24" s="16">
        <v>2465000</v>
      </c>
      <c r="L24" s="26" t="s">
        <v>57</v>
      </c>
      <c r="M24" s="19" t="s">
        <v>41</v>
      </c>
      <c r="N24" s="19"/>
      <c r="O24" s="19"/>
    </row>
    <row r="25" spans="1:15">
      <c r="A25" s="21" t="str">
        <f t="shared" si="0"/>
        <v>C-7B</v>
      </c>
      <c r="B25" s="19">
        <v>24</v>
      </c>
      <c r="C25" s="19">
        <v>163</v>
      </c>
      <c r="D25" s="19" t="s">
        <v>32</v>
      </c>
      <c r="E25" s="19" t="s">
        <v>6</v>
      </c>
      <c r="F25" s="21" t="s">
        <v>29</v>
      </c>
      <c r="G25" s="27">
        <v>1</v>
      </c>
      <c r="H25" s="19" t="s">
        <v>66</v>
      </c>
      <c r="I25" s="19">
        <v>69.010000000000005</v>
      </c>
      <c r="J25" s="24">
        <v>44805</v>
      </c>
      <c r="K25" s="16">
        <v>2465000</v>
      </c>
      <c r="L25" s="26" t="s">
        <v>57</v>
      </c>
      <c r="M25" s="19" t="s">
        <v>41</v>
      </c>
      <c r="N25" s="19"/>
      <c r="O25" s="19"/>
    </row>
    <row r="26" spans="1:15">
      <c r="A26" s="21" t="str">
        <f t="shared" si="0"/>
        <v>C-7C</v>
      </c>
      <c r="B26" s="19">
        <v>25</v>
      </c>
      <c r="C26" s="19">
        <v>163</v>
      </c>
      <c r="D26" s="19" t="s">
        <v>32</v>
      </c>
      <c r="E26" s="19" t="s">
        <v>6</v>
      </c>
      <c r="F26" s="21" t="s">
        <v>30</v>
      </c>
      <c r="G26" s="27">
        <v>1</v>
      </c>
      <c r="H26" s="19" t="s">
        <v>65</v>
      </c>
      <c r="I26" s="19">
        <v>69.010000000000005</v>
      </c>
      <c r="J26" s="24">
        <v>44805</v>
      </c>
      <c r="K26" s="16">
        <v>2450000</v>
      </c>
      <c r="L26" s="26" t="s">
        <v>57</v>
      </c>
      <c r="M26" s="19" t="s">
        <v>41</v>
      </c>
      <c r="N26" s="19"/>
      <c r="O26" s="19"/>
    </row>
    <row r="27" spans="1:15">
      <c r="A27" s="21" t="str">
        <f t="shared" si="0"/>
        <v>C-7D</v>
      </c>
      <c r="B27" s="19">
        <v>26</v>
      </c>
      <c r="C27" s="19">
        <v>163</v>
      </c>
      <c r="D27" s="19" t="s">
        <v>32</v>
      </c>
      <c r="E27" s="19" t="s">
        <v>6</v>
      </c>
      <c r="F27" s="21" t="s">
        <v>31</v>
      </c>
      <c r="G27" s="27">
        <v>1</v>
      </c>
      <c r="H27" s="19" t="s">
        <v>65</v>
      </c>
      <c r="I27" s="19">
        <v>69.010000000000005</v>
      </c>
      <c r="J27" s="24">
        <v>44805</v>
      </c>
      <c r="K27" s="16">
        <v>2450000</v>
      </c>
      <c r="L27" s="26" t="s">
        <v>57</v>
      </c>
      <c r="M27" s="19" t="s">
        <v>41</v>
      </c>
      <c r="N27" s="19"/>
      <c r="O27" s="19"/>
    </row>
    <row r="28" spans="1:15">
      <c r="A28" s="21" t="str">
        <f t="shared" si="0"/>
        <v>C-8A</v>
      </c>
      <c r="B28" s="19">
        <v>27</v>
      </c>
      <c r="C28" s="19">
        <v>163</v>
      </c>
      <c r="D28" s="19" t="s">
        <v>32</v>
      </c>
      <c r="E28" s="19" t="s">
        <v>7</v>
      </c>
      <c r="F28" s="21" t="s">
        <v>0</v>
      </c>
      <c r="G28" s="27">
        <v>1</v>
      </c>
      <c r="H28" s="19" t="s">
        <v>66</v>
      </c>
      <c r="I28" s="19">
        <v>69.010000000000005</v>
      </c>
      <c r="J28" s="24">
        <v>44805</v>
      </c>
      <c r="K28" s="16">
        <v>2465000</v>
      </c>
      <c r="L28" s="26" t="s">
        <v>57</v>
      </c>
      <c r="M28" s="19" t="s">
        <v>41</v>
      </c>
      <c r="N28" s="19"/>
      <c r="O28" s="19"/>
    </row>
    <row r="29" spans="1:15">
      <c r="A29" s="21" t="str">
        <f t="shared" si="0"/>
        <v>C-8B</v>
      </c>
      <c r="B29" s="19">
        <v>28</v>
      </c>
      <c r="C29" s="19">
        <v>163</v>
      </c>
      <c r="D29" s="19" t="s">
        <v>32</v>
      </c>
      <c r="E29" s="19" t="s">
        <v>7</v>
      </c>
      <c r="F29" s="21" t="s">
        <v>29</v>
      </c>
      <c r="G29" s="27">
        <v>1</v>
      </c>
      <c r="H29" s="19" t="s">
        <v>66</v>
      </c>
      <c r="I29" s="19">
        <v>69.010000000000005</v>
      </c>
      <c r="J29" s="24">
        <v>44805</v>
      </c>
      <c r="K29" s="16">
        <v>2465000</v>
      </c>
      <c r="L29" s="26" t="s">
        <v>57</v>
      </c>
      <c r="M29" s="19" t="s">
        <v>41</v>
      </c>
      <c r="N29" s="19"/>
      <c r="O29" s="19"/>
    </row>
    <row r="30" spans="1:15">
      <c r="A30" s="21" t="str">
        <f t="shared" si="0"/>
        <v>C-8C</v>
      </c>
      <c r="B30" s="19">
        <v>29</v>
      </c>
      <c r="C30" s="19">
        <v>163</v>
      </c>
      <c r="D30" s="19" t="s">
        <v>32</v>
      </c>
      <c r="E30" s="19" t="s">
        <v>7</v>
      </c>
      <c r="F30" s="21" t="s">
        <v>30</v>
      </c>
      <c r="G30" s="27">
        <v>1</v>
      </c>
      <c r="H30" s="19" t="s">
        <v>65</v>
      </c>
      <c r="I30" s="19">
        <v>69.010000000000005</v>
      </c>
      <c r="J30" s="24">
        <v>44805</v>
      </c>
      <c r="K30" s="16">
        <v>2450000</v>
      </c>
      <c r="L30" s="26" t="s">
        <v>57</v>
      </c>
      <c r="M30" s="19" t="s">
        <v>41</v>
      </c>
      <c r="N30" s="19"/>
      <c r="O30" s="19"/>
    </row>
    <row r="31" spans="1:15">
      <c r="A31" s="21" t="str">
        <f t="shared" si="0"/>
        <v>C-8D</v>
      </c>
      <c r="B31" s="19">
        <v>30</v>
      </c>
      <c r="C31" s="19">
        <v>163</v>
      </c>
      <c r="D31" s="19" t="s">
        <v>32</v>
      </c>
      <c r="E31" s="19" t="s">
        <v>7</v>
      </c>
      <c r="F31" s="21" t="s">
        <v>31</v>
      </c>
      <c r="G31" s="27">
        <v>1</v>
      </c>
      <c r="H31" s="19" t="s">
        <v>65</v>
      </c>
      <c r="I31" s="19">
        <v>69.010000000000005</v>
      </c>
      <c r="J31" s="24">
        <v>44805</v>
      </c>
      <c r="K31" s="16">
        <v>2450000</v>
      </c>
      <c r="L31" s="26" t="s">
        <v>57</v>
      </c>
      <c r="M31" s="19" t="s">
        <v>41</v>
      </c>
      <c r="N31" s="19"/>
      <c r="O31" s="19"/>
    </row>
    <row r="32" spans="1:15">
      <c r="A32" s="21" t="str">
        <f t="shared" si="0"/>
        <v>C-9A</v>
      </c>
      <c r="B32" s="19">
        <v>31</v>
      </c>
      <c r="C32" s="19">
        <v>163</v>
      </c>
      <c r="D32" s="19" t="s">
        <v>32</v>
      </c>
      <c r="E32" s="19" t="s">
        <v>8</v>
      </c>
      <c r="F32" s="21" t="s">
        <v>0</v>
      </c>
      <c r="G32" s="27">
        <v>1</v>
      </c>
      <c r="H32" s="19" t="s">
        <v>66</v>
      </c>
      <c r="I32" s="19">
        <v>69.010000000000005</v>
      </c>
      <c r="J32" s="24">
        <v>44896</v>
      </c>
      <c r="K32" s="16">
        <v>2475000</v>
      </c>
      <c r="L32" s="26" t="s">
        <v>57</v>
      </c>
      <c r="M32" s="19" t="s">
        <v>41</v>
      </c>
      <c r="N32" s="19"/>
      <c r="O32" s="19"/>
    </row>
    <row r="33" spans="1:15">
      <c r="A33" s="21" t="str">
        <f t="shared" si="0"/>
        <v>C-9B</v>
      </c>
      <c r="B33" s="19">
        <v>32</v>
      </c>
      <c r="C33" s="19">
        <v>163</v>
      </c>
      <c r="D33" s="19" t="s">
        <v>32</v>
      </c>
      <c r="E33" s="19" t="s">
        <v>8</v>
      </c>
      <c r="F33" s="21" t="s">
        <v>29</v>
      </c>
      <c r="G33" s="27">
        <v>1</v>
      </c>
      <c r="H33" s="19" t="s">
        <v>66</v>
      </c>
      <c r="I33" s="19">
        <v>69.010000000000005</v>
      </c>
      <c r="J33" s="24">
        <v>44896</v>
      </c>
      <c r="K33" s="16">
        <v>2475000</v>
      </c>
      <c r="L33" s="26" t="s">
        <v>57</v>
      </c>
      <c r="M33" s="19" t="s">
        <v>41</v>
      </c>
      <c r="N33" s="19"/>
      <c r="O33" s="19"/>
    </row>
    <row r="34" spans="1:15">
      <c r="A34" s="21" t="str">
        <f t="shared" ref="A34:A65" si="1">CONCATENATE(E34,F34)</f>
        <v>C-9C</v>
      </c>
      <c r="B34" s="19">
        <v>33</v>
      </c>
      <c r="C34" s="19">
        <v>163</v>
      </c>
      <c r="D34" s="19" t="s">
        <v>32</v>
      </c>
      <c r="E34" s="19" t="s">
        <v>8</v>
      </c>
      <c r="F34" s="21" t="s">
        <v>30</v>
      </c>
      <c r="G34" s="27">
        <v>1</v>
      </c>
      <c r="H34" s="19" t="s">
        <v>65</v>
      </c>
      <c r="I34" s="19">
        <v>69.010000000000005</v>
      </c>
      <c r="J34" s="24">
        <v>44896</v>
      </c>
      <c r="K34" s="16">
        <v>2460000</v>
      </c>
      <c r="L34" s="26" t="s">
        <v>57</v>
      </c>
      <c r="M34" s="19" t="s">
        <v>41</v>
      </c>
      <c r="N34" s="19"/>
      <c r="O34" s="19"/>
    </row>
    <row r="35" spans="1:15">
      <c r="A35" s="21" t="str">
        <f t="shared" si="1"/>
        <v>C-9D</v>
      </c>
      <c r="B35" s="19">
        <v>34</v>
      </c>
      <c r="C35" s="19">
        <v>163</v>
      </c>
      <c r="D35" s="19" t="s">
        <v>32</v>
      </c>
      <c r="E35" s="19" t="s">
        <v>8</v>
      </c>
      <c r="F35" s="21" t="s">
        <v>31</v>
      </c>
      <c r="G35" s="27">
        <v>1</v>
      </c>
      <c r="H35" s="19" t="s">
        <v>65</v>
      </c>
      <c r="I35" s="19">
        <v>69.010000000000005</v>
      </c>
      <c r="J35" s="24">
        <v>44896</v>
      </c>
      <c r="K35" s="16">
        <v>2460000</v>
      </c>
      <c r="L35" s="26" t="s">
        <v>57</v>
      </c>
      <c r="M35" s="19" t="s">
        <v>41</v>
      </c>
      <c r="N35" s="19"/>
      <c r="O35" s="19"/>
    </row>
    <row r="36" spans="1:15">
      <c r="A36" s="21" t="str">
        <f t="shared" si="1"/>
        <v>C-10A</v>
      </c>
      <c r="B36" s="19">
        <v>35</v>
      </c>
      <c r="C36" s="19">
        <v>163</v>
      </c>
      <c r="D36" s="19" t="s">
        <v>32</v>
      </c>
      <c r="E36" s="19" t="s">
        <v>9</v>
      </c>
      <c r="F36" s="21" t="s">
        <v>0</v>
      </c>
      <c r="G36" s="27">
        <v>1</v>
      </c>
      <c r="H36" s="19" t="s">
        <v>66</v>
      </c>
      <c r="I36" s="19">
        <v>69.010000000000005</v>
      </c>
      <c r="J36" s="24">
        <v>44713</v>
      </c>
      <c r="K36" s="16">
        <v>2465000</v>
      </c>
      <c r="L36" s="26" t="s">
        <v>57</v>
      </c>
      <c r="M36" s="19" t="s">
        <v>82</v>
      </c>
      <c r="N36" s="19"/>
      <c r="O36" s="19"/>
    </row>
    <row r="37" spans="1:15">
      <c r="A37" s="21" t="str">
        <f t="shared" si="1"/>
        <v>C-10B</v>
      </c>
      <c r="B37" s="19">
        <v>36</v>
      </c>
      <c r="C37" s="19">
        <v>163</v>
      </c>
      <c r="D37" s="19" t="s">
        <v>32</v>
      </c>
      <c r="E37" s="19" t="s">
        <v>9</v>
      </c>
      <c r="F37" s="21" t="s">
        <v>29</v>
      </c>
      <c r="G37" s="27">
        <v>1</v>
      </c>
      <c r="H37" s="19" t="s">
        <v>66</v>
      </c>
      <c r="I37" s="19">
        <v>69.010000000000005</v>
      </c>
      <c r="J37" s="24">
        <v>44713</v>
      </c>
      <c r="K37" s="16">
        <v>2465000</v>
      </c>
      <c r="L37" s="26" t="s">
        <v>57</v>
      </c>
      <c r="M37" s="19" t="s">
        <v>82</v>
      </c>
      <c r="N37" s="19"/>
      <c r="O37" s="19"/>
    </row>
    <row r="38" spans="1:15">
      <c r="A38" s="21" t="str">
        <f t="shared" si="1"/>
        <v>C-10C</v>
      </c>
      <c r="B38" s="19">
        <v>37</v>
      </c>
      <c r="C38" s="19">
        <v>163</v>
      </c>
      <c r="D38" s="19" t="s">
        <v>32</v>
      </c>
      <c r="E38" s="19" t="s">
        <v>9</v>
      </c>
      <c r="F38" s="21" t="s">
        <v>30</v>
      </c>
      <c r="G38" s="27">
        <v>1</v>
      </c>
      <c r="H38" s="19" t="s">
        <v>65</v>
      </c>
      <c r="I38" s="19">
        <v>69.010000000000005</v>
      </c>
      <c r="J38" s="24">
        <v>44713</v>
      </c>
      <c r="K38" s="16">
        <v>2450000</v>
      </c>
      <c r="L38" s="26" t="s">
        <v>57</v>
      </c>
      <c r="M38" s="19" t="s">
        <v>82</v>
      </c>
      <c r="N38" s="19"/>
      <c r="O38" s="19"/>
    </row>
    <row r="39" spans="1:15">
      <c r="A39" s="21" t="str">
        <f t="shared" si="1"/>
        <v>C-10D</v>
      </c>
      <c r="B39" s="19">
        <v>38</v>
      </c>
      <c r="C39" s="19">
        <v>163</v>
      </c>
      <c r="D39" s="19" t="s">
        <v>32</v>
      </c>
      <c r="E39" s="19" t="s">
        <v>9</v>
      </c>
      <c r="F39" s="21" t="s">
        <v>31</v>
      </c>
      <c r="G39" s="27">
        <v>1</v>
      </c>
      <c r="H39" s="19" t="s">
        <v>65</v>
      </c>
      <c r="I39" s="19">
        <v>69.010000000000005</v>
      </c>
      <c r="J39" s="24">
        <v>44713</v>
      </c>
      <c r="K39" s="16">
        <v>2450000</v>
      </c>
      <c r="L39" s="26" t="s">
        <v>57</v>
      </c>
      <c r="M39" s="19" t="s">
        <v>82</v>
      </c>
      <c r="N39" s="19"/>
      <c r="O39" s="19"/>
    </row>
    <row r="40" spans="1:15">
      <c r="A40" s="21" t="str">
        <f t="shared" si="1"/>
        <v>C-11A</v>
      </c>
      <c r="B40" s="19">
        <v>39</v>
      </c>
      <c r="C40" s="19">
        <v>163</v>
      </c>
      <c r="D40" s="19" t="s">
        <v>32</v>
      </c>
      <c r="E40" s="19" t="s">
        <v>10</v>
      </c>
      <c r="F40" s="21" t="s">
        <v>0</v>
      </c>
      <c r="G40" s="27">
        <v>1</v>
      </c>
      <c r="H40" s="19" t="s">
        <v>66</v>
      </c>
      <c r="I40" s="19">
        <v>69.010000000000005</v>
      </c>
      <c r="J40" s="24">
        <v>44713</v>
      </c>
      <c r="K40" s="16">
        <v>2455000</v>
      </c>
      <c r="L40" s="26" t="s">
        <v>57</v>
      </c>
      <c r="M40" s="19" t="s">
        <v>82</v>
      </c>
      <c r="N40" s="19"/>
      <c r="O40" s="19"/>
    </row>
    <row r="41" spans="1:15">
      <c r="A41" s="21" t="str">
        <f t="shared" si="1"/>
        <v>C-11B</v>
      </c>
      <c r="B41" s="19">
        <v>40</v>
      </c>
      <c r="C41" s="19">
        <v>163</v>
      </c>
      <c r="D41" s="19" t="s">
        <v>32</v>
      </c>
      <c r="E41" s="19" t="s">
        <v>10</v>
      </c>
      <c r="F41" s="21" t="s">
        <v>29</v>
      </c>
      <c r="G41" s="27">
        <v>1</v>
      </c>
      <c r="H41" s="19" t="s">
        <v>66</v>
      </c>
      <c r="I41" s="19">
        <v>69.010000000000005</v>
      </c>
      <c r="J41" s="24">
        <v>44713</v>
      </c>
      <c r="K41" s="16">
        <v>2455000</v>
      </c>
      <c r="L41" s="26" t="s">
        <v>57</v>
      </c>
      <c r="M41" s="19" t="s">
        <v>82</v>
      </c>
      <c r="N41" s="19"/>
      <c r="O41" s="19"/>
    </row>
    <row r="42" spans="1:15">
      <c r="A42" s="21" t="str">
        <f t="shared" si="1"/>
        <v>C-11C</v>
      </c>
      <c r="B42" s="19">
        <v>41</v>
      </c>
      <c r="C42" s="19">
        <v>163</v>
      </c>
      <c r="D42" s="19" t="s">
        <v>32</v>
      </c>
      <c r="E42" s="19" t="s">
        <v>10</v>
      </c>
      <c r="F42" s="21" t="s">
        <v>30</v>
      </c>
      <c r="G42" s="27">
        <v>1</v>
      </c>
      <c r="H42" s="19" t="s">
        <v>65</v>
      </c>
      <c r="I42" s="19">
        <v>69.010000000000005</v>
      </c>
      <c r="J42" s="24">
        <v>44713</v>
      </c>
      <c r="K42" s="16">
        <v>2400000</v>
      </c>
      <c r="L42" s="26" t="s">
        <v>57</v>
      </c>
      <c r="M42" s="19" t="s">
        <v>82</v>
      </c>
      <c r="N42" s="19"/>
      <c r="O42" s="19"/>
    </row>
    <row r="43" spans="1:15">
      <c r="A43" s="21" t="str">
        <f t="shared" si="1"/>
        <v>C-11D</v>
      </c>
      <c r="B43" s="19">
        <v>42</v>
      </c>
      <c r="C43" s="19">
        <v>163</v>
      </c>
      <c r="D43" s="19" t="s">
        <v>32</v>
      </c>
      <c r="E43" s="19" t="s">
        <v>10</v>
      </c>
      <c r="F43" s="21" t="s">
        <v>31</v>
      </c>
      <c r="G43" s="27">
        <v>1</v>
      </c>
      <c r="H43" s="19" t="s">
        <v>65</v>
      </c>
      <c r="I43" s="19">
        <v>69.010000000000005</v>
      </c>
      <c r="J43" s="24">
        <v>44713</v>
      </c>
      <c r="K43" s="16">
        <v>2400000</v>
      </c>
      <c r="L43" s="26" t="s">
        <v>57</v>
      </c>
      <c r="M43" s="19" t="s">
        <v>82</v>
      </c>
      <c r="N43" s="19"/>
      <c r="O43" s="19"/>
    </row>
    <row r="44" spans="1:15">
      <c r="A44" s="21" t="str">
        <f t="shared" si="1"/>
        <v>C-12A</v>
      </c>
      <c r="B44" s="19">
        <v>43</v>
      </c>
      <c r="C44" s="19">
        <v>163</v>
      </c>
      <c r="D44" s="19" t="s">
        <v>32</v>
      </c>
      <c r="E44" s="19" t="s">
        <v>11</v>
      </c>
      <c r="F44" s="21" t="s">
        <v>0</v>
      </c>
      <c r="G44" s="27">
        <v>1</v>
      </c>
      <c r="H44" s="19" t="s">
        <v>66</v>
      </c>
      <c r="I44" s="19">
        <v>69.010000000000005</v>
      </c>
      <c r="J44" s="24">
        <v>44774</v>
      </c>
      <c r="K44" s="16">
        <v>2455000</v>
      </c>
      <c r="L44" s="26" t="s">
        <v>57</v>
      </c>
      <c r="M44" s="19" t="s">
        <v>82</v>
      </c>
      <c r="N44" s="19"/>
      <c r="O44" s="19"/>
    </row>
    <row r="45" spans="1:15">
      <c r="A45" s="21" t="str">
        <f t="shared" si="1"/>
        <v>C-12B</v>
      </c>
      <c r="B45" s="19">
        <v>44</v>
      </c>
      <c r="C45" s="19">
        <v>163</v>
      </c>
      <c r="D45" s="19" t="s">
        <v>32</v>
      </c>
      <c r="E45" s="19" t="s">
        <v>11</v>
      </c>
      <c r="F45" s="21" t="s">
        <v>29</v>
      </c>
      <c r="G45" s="27">
        <v>1</v>
      </c>
      <c r="H45" s="19" t="s">
        <v>66</v>
      </c>
      <c r="I45" s="19">
        <v>69.010000000000005</v>
      </c>
      <c r="J45" s="24">
        <v>44774</v>
      </c>
      <c r="K45" s="16">
        <v>2455000</v>
      </c>
      <c r="L45" s="26" t="s">
        <v>57</v>
      </c>
      <c r="M45" s="19" t="s">
        <v>82</v>
      </c>
      <c r="N45" s="19"/>
      <c r="O45" s="19"/>
    </row>
    <row r="46" spans="1:15">
      <c r="A46" s="21" t="str">
        <f t="shared" si="1"/>
        <v>C-12C</v>
      </c>
      <c r="B46" s="19">
        <v>45</v>
      </c>
      <c r="C46" s="19">
        <v>163</v>
      </c>
      <c r="D46" s="19" t="s">
        <v>32</v>
      </c>
      <c r="E46" s="19" t="s">
        <v>11</v>
      </c>
      <c r="F46" s="21" t="s">
        <v>30</v>
      </c>
      <c r="G46" s="27">
        <v>1</v>
      </c>
      <c r="H46" s="19" t="s">
        <v>65</v>
      </c>
      <c r="I46" s="19">
        <v>69.010000000000005</v>
      </c>
      <c r="J46" s="24">
        <v>44774</v>
      </c>
      <c r="K46" s="16">
        <v>2400000</v>
      </c>
      <c r="L46" s="26" t="s">
        <v>57</v>
      </c>
      <c r="M46" s="19" t="s">
        <v>82</v>
      </c>
      <c r="N46" s="19"/>
      <c r="O46" s="19"/>
    </row>
    <row r="47" spans="1:15">
      <c r="A47" s="21" t="str">
        <f t="shared" si="1"/>
        <v>C-12D</v>
      </c>
      <c r="B47" s="19">
        <v>46</v>
      </c>
      <c r="C47" s="19">
        <v>163</v>
      </c>
      <c r="D47" s="19" t="s">
        <v>32</v>
      </c>
      <c r="E47" s="19" t="s">
        <v>11</v>
      </c>
      <c r="F47" s="21" t="s">
        <v>31</v>
      </c>
      <c r="G47" s="27">
        <v>1</v>
      </c>
      <c r="H47" s="19" t="s">
        <v>65</v>
      </c>
      <c r="I47" s="19">
        <v>69.010000000000005</v>
      </c>
      <c r="J47" s="24">
        <v>44774</v>
      </c>
      <c r="K47" s="16">
        <v>2400000</v>
      </c>
      <c r="L47" s="26" t="s">
        <v>57</v>
      </c>
      <c r="M47" s="19" t="s">
        <v>82</v>
      </c>
      <c r="N47" s="19"/>
      <c r="O47" s="19"/>
    </row>
    <row r="48" spans="1:15">
      <c r="A48" s="21" t="str">
        <f t="shared" si="1"/>
        <v>C-27A</v>
      </c>
      <c r="B48" s="19">
        <v>101</v>
      </c>
      <c r="C48" s="19">
        <v>163</v>
      </c>
      <c r="D48" s="19" t="s">
        <v>32</v>
      </c>
      <c r="E48" s="19" t="s">
        <v>25</v>
      </c>
      <c r="F48" s="21" t="s">
        <v>0</v>
      </c>
      <c r="G48" s="27">
        <v>1</v>
      </c>
      <c r="H48" s="19" t="s">
        <v>66</v>
      </c>
      <c r="I48" s="19">
        <v>69.010000000000005</v>
      </c>
      <c r="J48" s="24">
        <v>44774</v>
      </c>
      <c r="K48" s="16">
        <v>2455000</v>
      </c>
      <c r="L48" s="26" t="s">
        <v>57</v>
      </c>
      <c r="M48" s="19" t="s">
        <v>82</v>
      </c>
      <c r="N48" s="19"/>
      <c r="O48" s="19"/>
    </row>
    <row r="49" spans="1:15">
      <c r="A49" s="21" t="str">
        <f t="shared" si="1"/>
        <v>C-27B</v>
      </c>
      <c r="B49" s="19">
        <v>102</v>
      </c>
      <c r="C49" s="19">
        <v>163</v>
      </c>
      <c r="D49" s="19" t="s">
        <v>32</v>
      </c>
      <c r="E49" s="19" t="s">
        <v>25</v>
      </c>
      <c r="F49" s="21" t="s">
        <v>29</v>
      </c>
      <c r="G49" s="27">
        <v>1</v>
      </c>
      <c r="H49" s="19" t="s">
        <v>66</v>
      </c>
      <c r="I49" s="19">
        <v>69.010000000000005</v>
      </c>
      <c r="J49" s="24">
        <v>44774</v>
      </c>
      <c r="K49" s="16">
        <v>2455000</v>
      </c>
      <c r="L49" s="26" t="s">
        <v>57</v>
      </c>
      <c r="M49" s="19" t="s">
        <v>82</v>
      </c>
      <c r="N49" s="19"/>
      <c r="O49" s="19"/>
    </row>
    <row r="50" spans="1:15">
      <c r="A50" s="21" t="str">
        <f t="shared" si="1"/>
        <v>C-27C</v>
      </c>
      <c r="B50" s="19">
        <v>103</v>
      </c>
      <c r="C50" s="19">
        <v>163</v>
      </c>
      <c r="D50" s="19" t="s">
        <v>32</v>
      </c>
      <c r="E50" s="19" t="s">
        <v>25</v>
      </c>
      <c r="F50" s="21" t="s">
        <v>30</v>
      </c>
      <c r="G50" s="27">
        <v>1</v>
      </c>
      <c r="H50" s="19" t="s">
        <v>65</v>
      </c>
      <c r="I50" s="19">
        <v>69.010000000000005</v>
      </c>
      <c r="J50" s="24">
        <v>44774</v>
      </c>
      <c r="K50" s="16">
        <v>2390000</v>
      </c>
      <c r="L50" s="26" t="s">
        <v>57</v>
      </c>
      <c r="M50" s="19" t="s">
        <v>82</v>
      </c>
      <c r="N50" s="19"/>
      <c r="O50" s="19"/>
    </row>
    <row r="51" spans="1:15">
      <c r="A51" s="21" t="str">
        <f t="shared" si="1"/>
        <v>C-27D</v>
      </c>
      <c r="B51" s="19">
        <v>104</v>
      </c>
      <c r="C51" s="19">
        <v>163</v>
      </c>
      <c r="D51" s="19" t="s">
        <v>32</v>
      </c>
      <c r="E51" s="19" t="s">
        <v>25</v>
      </c>
      <c r="F51" s="21" t="s">
        <v>31</v>
      </c>
      <c r="G51" s="27">
        <v>1</v>
      </c>
      <c r="H51" s="19" t="s">
        <v>65</v>
      </c>
      <c r="I51" s="19">
        <v>69.010000000000005</v>
      </c>
      <c r="J51" s="24">
        <v>44774</v>
      </c>
      <c r="K51" s="16">
        <v>2390000</v>
      </c>
      <c r="L51" s="26" t="s">
        <v>57</v>
      </c>
      <c r="M51" s="19" t="s">
        <v>82</v>
      </c>
      <c r="N51" s="19"/>
      <c r="O51" s="19"/>
    </row>
    <row r="52" spans="1:15">
      <c r="A52" s="21" t="str">
        <f t="shared" si="1"/>
        <v>C-28A</v>
      </c>
      <c r="B52" s="19">
        <v>105</v>
      </c>
      <c r="C52" s="19">
        <v>163</v>
      </c>
      <c r="D52" s="19" t="s">
        <v>32</v>
      </c>
      <c r="E52" s="19" t="s">
        <v>26</v>
      </c>
      <c r="F52" s="21" t="s">
        <v>0</v>
      </c>
      <c r="G52" s="27">
        <v>1</v>
      </c>
      <c r="H52" s="19" t="s">
        <v>66</v>
      </c>
      <c r="I52" s="19">
        <v>69.010000000000005</v>
      </c>
      <c r="J52" s="24">
        <v>44743</v>
      </c>
      <c r="K52" s="16">
        <v>2455000</v>
      </c>
      <c r="L52" s="26" t="s">
        <v>57</v>
      </c>
      <c r="M52" s="19" t="s">
        <v>82</v>
      </c>
      <c r="N52" s="19"/>
      <c r="O52" s="19"/>
    </row>
    <row r="53" spans="1:15">
      <c r="A53" s="21" t="str">
        <f t="shared" si="1"/>
        <v>C-28B</v>
      </c>
      <c r="B53" s="19">
        <v>106</v>
      </c>
      <c r="C53" s="19">
        <v>163</v>
      </c>
      <c r="D53" s="19" t="s">
        <v>32</v>
      </c>
      <c r="E53" s="19" t="s">
        <v>26</v>
      </c>
      <c r="F53" s="21" t="s">
        <v>29</v>
      </c>
      <c r="G53" s="27">
        <v>1</v>
      </c>
      <c r="H53" s="19" t="s">
        <v>66</v>
      </c>
      <c r="I53" s="19">
        <v>69.010000000000005</v>
      </c>
      <c r="J53" s="24">
        <v>44743</v>
      </c>
      <c r="K53" s="16">
        <v>2455000</v>
      </c>
      <c r="L53" s="26" t="s">
        <v>57</v>
      </c>
      <c r="M53" s="19" t="s">
        <v>82</v>
      </c>
      <c r="N53" s="19"/>
      <c r="O53" s="19"/>
    </row>
    <row r="54" spans="1:15">
      <c r="A54" s="21" t="str">
        <f t="shared" si="1"/>
        <v>C-28C</v>
      </c>
      <c r="B54" s="19">
        <v>107</v>
      </c>
      <c r="C54" s="19">
        <v>163</v>
      </c>
      <c r="D54" s="19" t="s">
        <v>32</v>
      </c>
      <c r="E54" s="19" t="s">
        <v>26</v>
      </c>
      <c r="F54" s="21" t="s">
        <v>30</v>
      </c>
      <c r="G54" s="27">
        <v>1</v>
      </c>
      <c r="H54" s="19" t="s">
        <v>65</v>
      </c>
      <c r="I54" s="19">
        <v>69.010000000000005</v>
      </c>
      <c r="J54" s="24">
        <v>44743</v>
      </c>
      <c r="K54" s="16">
        <v>2390000</v>
      </c>
      <c r="L54" s="26" t="s">
        <v>57</v>
      </c>
      <c r="M54" s="19" t="s">
        <v>82</v>
      </c>
      <c r="N54" s="19"/>
      <c r="O54" s="19"/>
    </row>
    <row r="55" spans="1:15">
      <c r="A55" s="21" t="str">
        <f t="shared" si="1"/>
        <v>C-28D</v>
      </c>
      <c r="B55" s="19">
        <v>108</v>
      </c>
      <c r="C55" s="19">
        <v>163</v>
      </c>
      <c r="D55" s="19" t="s">
        <v>32</v>
      </c>
      <c r="E55" s="19" t="s">
        <v>26</v>
      </c>
      <c r="F55" s="21" t="s">
        <v>31</v>
      </c>
      <c r="G55" s="27">
        <v>1</v>
      </c>
      <c r="H55" s="19" t="s">
        <v>65</v>
      </c>
      <c r="I55" s="19">
        <v>69.010000000000005</v>
      </c>
      <c r="J55" s="24">
        <v>44743</v>
      </c>
      <c r="K55" s="16">
        <v>2390000</v>
      </c>
      <c r="L55" s="26" t="s">
        <v>57</v>
      </c>
      <c r="M55" s="19" t="s">
        <v>82</v>
      </c>
      <c r="N55" s="19"/>
      <c r="O55" s="19"/>
    </row>
    <row r="56" spans="1:15">
      <c r="A56" s="21" t="str">
        <f t="shared" si="1"/>
        <v>C-29A</v>
      </c>
      <c r="B56" s="19">
        <v>109</v>
      </c>
      <c r="C56" s="19">
        <v>163</v>
      </c>
      <c r="D56" s="19" t="s">
        <v>32</v>
      </c>
      <c r="E56" s="19" t="s">
        <v>27</v>
      </c>
      <c r="F56" s="21" t="s">
        <v>0</v>
      </c>
      <c r="G56" s="27">
        <v>1</v>
      </c>
      <c r="H56" s="19" t="s">
        <v>66</v>
      </c>
      <c r="I56" s="19">
        <v>69.010000000000005</v>
      </c>
      <c r="J56" s="24">
        <v>44713</v>
      </c>
      <c r="K56" s="16">
        <v>2465000</v>
      </c>
      <c r="L56" s="26" t="s">
        <v>57</v>
      </c>
      <c r="M56" s="19" t="s">
        <v>82</v>
      </c>
      <c r="N56" s="19"/>
      <c r="O56" s="19"/>
    </row>
    <row r="57" spans="1:15">
      <c r="A57" s="21" t="str">
        <f t="shared" si="1"/>
        <v>C-29B</v>
      </c>
      <c r="B57" s="19">
        <v>110</v>
      </c>
      <c r="C57" s="19">
        <v>163</v>
      </c>
      <c r="D57" s="19" t="s">
        <v>32</v>
      </c>
      <c r="E57" s="19" t="s">
        <v>27</v>
      </c>
      <c r="F57" s="21" t="s">
        <v>29</v>
      </c>
      <c r="G57" s="27">
        <v>1</v>
      </c>
      <c r="H57" s="19" t="s">
        <v>66</v>
      </c>
      <c r="I57" s="19">
        <v>69.010000000000005</v>
      </c>
      <c r="J57" s="24">
        <v>44713</v>
      </c>
      <c r="K57" s="16">
        <v>2465000</v>
      </c>
      <c r="L57" s="26" t="s">
        <v>57</v>
      </c>
      <c r="M57" s="19" t="s">
        <v>82</v>
      </c>
      <c r="N57" s="19"/>
      <c r="O57" s="19"/>
    </row>
    <row r="58" spans="1:15">
      <c r="A58" s="21" t="str">
        <f t="shared" si="1"/>
        <v>C-29C</v>
      </c>
      <c r="B58" s="19">
        <v>111</v>
      </c>
      <c r="C58" s="19">
        <v>163</v>
      </c>
      <c r="D58" s="19" t="s">
        <v>32</v>
      </c>
      <c r="E58" s="19" t="s">
        <v>27</v>
      </c>
      <c r="F58" s="21" t="s">
        <v>30</v>
      </c>
      <c r="G58" s="27">
        <v>1</v>
      </c>
      <c r="H58" s="19" t="s">
        <v>65</v>
      </c>
      <c r="I58" s="19">
        <v>69.010000000000005</v>
      </c>
      <c r="J58" s="24">
        <v>44713</v>
      </c>
      <c r="K58" s="16">
        <v>2450000</v>
      </c>
      <c r="L58" s="26" t="s">
        <v>57</v>
      </c>
      <c r="M58" s="19" t="s">
        <v>82</v>
      </c>
      <c r="N58" s="19"/>
      <c r="O58" s="19"/>
    </row>
    <row r="59" spans="1:15">
      <c r="A59" s="21" t="str">
        <f t="shared" si="1"/>
        <v>C-29D</v>
      </c>
      <c r="B59" s="19">
        <v>112</v>
      </c>
      <c r="C59" s="19">
        <v>163</v>
      </c>
      <c r="D59" s="19" t="s">
        <v>32</v>
      </c>
      <c r="E59" s="19" t="s">
        <v>27</v>
      </c>
      <c r="F59" s="21" t="s">
        <v>31</v>
      </c>
      <c r="G59" s="27">
        <v>1</v>
      </c>
      <c r="H59" s="19" t="s">
        <v>65</v>
      </c>
      <c r="I59" s="19">
        <v>69.010000000000005</v>
      </c>
      <c r="J59" s="24">
        <v>44713</v>
      </c>
      <c r="K59" s="16">
        <v>2450000</v>
      </c>
      <c r="L59" s="26" t="s">
        <v>57</v>
      </c>
      <c r="M59" s="19" t="s">
        <v>82</v>
      </c>
      <c r="N59" s="19"/>
      <c r="O59" s="19"/>
    </row>
    <row r="60" spans="1:15" hidden="1">
      <c r="A60" s="21" t="str">
        <f t="shared" si="1"/>
        <v>C-13A</v>
      </c>
      <c r="B60" s="19">
        <v>47</v>
      </c>
      <c r="C60" s="19">
        <v>163</v>
      </c>
      <c r="D60" s="19" t="s">
        <v>32</v>
      </c>
      <c r="E60" s="19" t="s">
        <v>12</v>
      </c>
      <c r="F60" s="21" t="s">
        <v>0</v>
      </c>
      <c r="G60" s="45">
        <v>2</v>
      </c>
      <c r="H60" s="19" t="s">
        <v>66</v>
      </c>
      <c r="I60" s="19">
        <v>69.010000000000005</v>
      </c>
      <c r="J60" s="24">
        <v>44774</v>
      </c>
      <c r="K60" s="16">
        <v>2465000</v>
      </c>
      <c r="L60" s="26" t="s">
        <v>58</v>
      </c>
      <c r="M60" s="19" t="s">
        <v>82</v>
      </c>
      <c r="N60" s="19"/>
      <c r="O60" s="19"/>
    </row>
    <row r="61" spans="1:15" hidden="1">
      <c r="A61" s="21" t="str">
        <f t="shared" si="1"/>
        <v>C-13B</v>
      </c>
      <c r="B61" s="19">
        <v>48</v>
      </c>
      <c r="C61" s="19">
        <v>163</v>
      </c>
      <c r="D61" s="19" t="s">
        <v>32</v>
      </c>
      <c r="E61" s="19" t="s">
        <v>12</v>
      </c>
      <c r="F61" s="21" t="s">
        <v>29</v>
      </c>
      <c r="G61" s="45">
        <v>2</v>
      </c>
      <c r="H61" s="19" t="s">
        <v>66</v>
      </c>
      <c r="I61" s="19">
        <v>69.010000000000005</v>
      </c>
      <c r="J61" s="24">
        <v>44774</v>
      </c>
      <c r="K61" s="16">
        <v>2465000</v>
      </c>
      <c r="L61" s="26" t="s">
        <v>58</v>
      </c>
      <c r="M61" s="19" t="s">
        <v>82</v>
      </c>
      <c r="N61" s="19"/>
      <c r="O61" s="19"/>
    </row>
    <row r="62" spans="1:15" hidden="1">
      <c r="A62" s="21" t="str">
        <f t="shared" si="1"/>
        <v>C-13C</v>
      </c>
      <c r="B62" s="19">
        <v>49</v>
      </c>
      <c r="C62" s="19">
        <v>163</v>
      </c>
      <c r="D62" s="19" t="s">
        <v>32</v>
      </c>
      <c r="E62" s="19" t="s">
        <v>12</v>
      </c>
      <c r="F62" s="21" t="s">
        <v>30</v>
      </c>
      <c r="G62" s="45">
        <v>2</v>
      </c>
      <c r="H62" s="19" t="s">
        <v>65</v>
      </c>
      <c r="I62" s="19">
        <v>69.010000000000005</v>
      </c>
      <c r="J62" s="24">
        <v>44774</v>
      </c>
      <c r="K62" s="16">
        <v>2450000</v>
      </c>
      <c r="L62" s="26" t="s">
        <v>58</v>
      </c>
      <c r="M62" s="19" t="s">
        <v>82</v>
      </c>
      <c r="N62" s="19"/>
      <c r="O62" s="19"/>
    </row>
    <row r="63" spans="1:15" hidden="1">
      <c r="A63" s="21" t="str">
        <f t="shared" si="1"/>
        <v>C-13D</v>
      </c>
      <c r="B63" s="19">
        <v>50</v>
      </c>
      <c r="C63" s="19">
        <v>163</v>
      </c>
      <c r="D63" s="19" t="s">
        <v>32</v>
      </c>
      <c r="E63" s="19" t="s">
        <v>12</v>
      </c>
      <c r="F63" s="21" t="s">
        <v>31</v>
      </c>
      <c r="G63" s="45">
        <v>2</v>
      </c>
      <c r="H63" s="19" t="s">
        <v>65</v>
      </c>
      <c r="I63" s="19">
        <v>69.010000000000005</v>
      </c>
      <c r="J63" s="24">
        <v>44774</v>
      </c>
      <c r="K63" s="16">
        <v>2450000</v>
      </c>
      <c r="L63" s="26" t="s">
        <v>58</v>
      </c>
      <c r="M63" s="19" t="s">
        <v>82</v>
      </c>
      <c r="N63" s="19"/>
      <c r="O63" s="19"/>
    </row>
    <row r="64" spans="1:15" hidden="1">
      <c r="A64" s="21" t="str">
        <f t="shared" si="1"/>
        <v>C-14A</v>
      </c>
      <c r="B64" s="19">
        <v>51</v>
      </c>
      <c r="C64" s="19">
        <v>163</v>
      </c>
      <c r="D64" s="19" t="s">
        <v>32</v>
      </c>
      <c r="E64" s="19" t="s">
        <v>13</v>
      </c>
      <c r="F64" s="21" t="s">
        <v>0</v>
      </c>
      <c r="G64" s="45">
        <v>2</v>
      </c>
      <c r="H64" s="19" t="s">
        <v>66</v>
      </c>
      <c r="I64" s="19">
        <v>69.010000000000005</v>
      </c>
      <c r="J64" s="24">
        <v>44774</v>
      </c>
      <c r="K64" s="16">
        <v>2455000</v>
      </c>
      <c r="L64" s="26" t="s">
        <v>58</v>
      </c>
      <c r="M64" s="19" t="s">
        <v>82</v>
      </c>
      <c r="N64" s="19"/>
      <c r="O64" s="19"/>
    </row>
    <row r="65" spans="1:15" hidden="1">
      <c r="A65" s="21" t="str">
        <f t="shared" si="1"/>
        <v>C-14B</v>
      </c>
      <c r="B65" s="19">
        <v>52</v>
      </c>
      <c r="C65" s="19">
        <v>163</v>
      </c>
      <c r="D65" s="19" t="s">
        <v>32</v>
      </c>
      <c r="E65" s="19" t="s">
        <v>13</v>
      </c>
      <c r="F65" s="21" t="s">
        <v>29</v>
      </c>
      <c r="G65" s="45">
        <v>2</v>
      </c>
      <c r="H65" s="19" t="s">
        <v>66</v>
      </c>
      <c r="I65" s="19">
        <v>69.010000000000005</v>
      </c>
      <c r="J65" s="24">
        <v>44774</v>
      </c>
      <c r="K65" s="16">
        <v>2455000</v>
      </c>
      <c r="L65" s="26" t="s">
        <v>58</v>
      </c>
      <c r="M65" s="19" t="s">
        <v>82</v>
      </c>
      <c r="N65" s="19"/>
      <c r="O65" s="19"/>
    </row>
    <row r="66" spans="1:15" hidden="1">
      <c r="A66" s="21" t="str">
        <f t="shared" ref="A66:A97" si="2">CONCATENATE(E66,F66)</f>
        <v>C-14C</v>
      </c>
      <c r="B66" s="19">
        <v>53</v>
      </c>
      <c r="C66" s="19">
        <v>163</v>
      </c>
      <c r="D66" s="19" t="s">
        <v>32</v>
      </c>
      <c r="E66" s="19" t="s">
        <v>13</v>
      </c>
      <c r="F66" s="21" t="s">
        <v>30</v>
      </c>
      <c r="G66" s="45">
        <v>2</v>
      </c>
      <c r="H66" s="19" t="s">
        <v>65</v>
      </c>
      <c r="I66" s="19">
        <v>69.010000000000005</v>
      </c>
      <c r="J66" s="24">
        <v>44774</v>
      </c>
      <c r="K66" s="16">
        <v>2400000</v>
      </c>
      <c r="L66" s="26" t="s">
        <v>58</v>
      </c>
      <c r="M66" s="19" t="s">
        <v>82</v>
      </c>
      <c r="N66" s="19"/>
      <c r="O66" s="19"/>
    </row>
    <row r="67" spans="1:15" hidden="1">
      <c r="A67" s="21" t="str">
        <f t="shared" si="2"/>
        <v>C-14D</v>
      </c>
      <c r="B67" s="19">
        <v>54</v>
      </c>
      <c r="C67" s="19">
        <v>163</v>
      </c>
      <c r="D67" s="19" t="s">
        <v>32</v>
      </c>
      <c r="E67" s="19" t="s">
        <v>13</v>
      </c>
      <c r="F67" s="21" t="s">
        <v>31</v>
      </c>
      <c r="G67" s="45">
        <v>2</v>
      </c>
      <c r="H67" s="19" t="s">
        <v>65</v>
      </c>
      <c r="I67" s="19">
        <v>69.010000000000005</v>
      </c>
      <c r="J67" s="24">
        <v>44774</v>
      </c>
      <c r="K67" s="16">
        <v>2400000</v>
      </c>
      <c r="L67" s="26" t="s">
        <v>58</v>
      </c>
      <c r="M67" s="19" t="s">
        <v>82</v>
      </c>
      <c r="N67" s="19"/>
      <c r="O67" s="19"/>
    </row>
    <row r="68" spans="1:15" hidden="1">
      <c r="A68" s="21" t="str">
        <f t="shared" si="2"/>
        <v>C-15A</v>
      </c>
      <c r="B68" s="19">
        <v>55</v>
      </c>
      <c r="C68" s="19">
        <v>163</v>
      </c>
      <c r="D68" s="19" t="s">
        <v>32</v>
      </c>
      <c r="E68" s="19" t="s">
        <v>14</v>
      </c>
      <c r="F68" s="21" t="s">
        <v>0</v>
      </c>
      <c r="G68" s="45">
        <v>2</v>
      </c>
      <c r="H68" s="19" t="s">
        <v>66</v>
      </c>
      <c r="I68" s="19">
        <v>69.010000000000005</v>
      </c>
      <c r="J68" s="24">
        <v>44774</v>
      </c>
      <c r="K68" s="16">
        <v>2465000</v>
      </c>
      <c r="L68" s="26" t="s">
        <v>58</v>
      </c>
      <c r="M68" s="19" t="s">
        <v>82</v>
      </c>
      <c r="N68" s="19"/>
      <c r="O68" s="19"/>
    </row>
    <row r="69" spans="1:15" hidden="1">
      <c r="A69" s="21" t="str">
        <f t="shared" si="2"/>
        <v>C-15B</v>
      </c>
      <c r="B69" s="19">
        <v>56</v>
      </c>
      <c r="C69" s="19">
        <v>163</v>
      </c>
      <c r="D69" s="19" t="s">
        <v>32</v>
      </c>
      <c r="E69" s="19" t="s">
        <v>14</v>
      </c>
      <c r="F69" s="21" t="s">
        <v>29</v>
      </c>
      <c r="G69" s="45">
        <v>2</v>
      </c>
      <c r="H69" s="19" t="s">
        <v>66</v>
      </c>
      <c r="I69" s="19">
        <v>69.010000000000005</v>
      </c>
      <c r="J69" s="24">
        <v>44774</v>
      </c>
      <c r="K69" s="16">
        <v>2465000</v>
      </c>
      <c r="L69" s="26" t="s">
        <v>58</v>
      </c>
      <c r="M69" s="19" t="s">
        <v>82</v>
      </c>
      <c r="N69" s="19"/>
      <c r="O69" s="19"/>
    </row>
    <row r="70" spans="1:15" hidden="1">
      <c r="A70" s="21" t="str">
        <f t="shared" si="2"/>
        <v>C-15C</v>
      </c>
      <c r="B70" s="19">
        <v>57</v>
      </c>
      <c r="C70" s="19">
        <v>163</v>
      </c>
      <c r="D70" s="19" t="s">
        <v>32</v>
      </c>
      <c r="E70" s="19" t="s">
        <v>14</v>
      </c>
      <c r="F70" s="21" t="s">
        <v>30</v>
      </c>
      <c r="G70" s="45">
        <v>2</v>
      </c>
      <c r="H70" s="19" t="s">
        <v>65</v>
      </c>
      <c r="I70" s="19">
        <v>69.010000000000005</v>
      </c>
      <c r="J70" s="24">
        <v>44774</v>
      </c>
      <c r="K70" s="16">
        <v>2450000</v>
      </c>
      <c r="L70" s="26" t="s">
        <v>58</v>
      </c>
      <c r="M70" s="19" t="s">
        <v>82</v>
      </c>
      <c r="N70" s="19"/>
      <c r="O70" s="19"/>
    </row>
    <row r="71" spans="1:15" hidden="1">
      <c r="A71" s="21" t="str">
        <f t="shared" si="2"/>
        <v>C-15D</v>
      </c>
      <c r="B71" s="19">
        <v>58</v>
      </c>
      <c r="C71" s="19">
        <v>163</v>
      </c>
      <c r="D71" s="19" t="s">
        <v>32</v>
      </c>
      <c r="E71" s="19" t="s">
        <v>14</v>
      </c>
      <c r="F71" s="21" t="s">
        <v>31</v>
      </c>
      <c r="G71" s="45">
        <v>2</v>
      </c>
      <c r="H71" s="19" t="s">
        <v>65</v>
      </c>
      <c r="I71" s="19">
        <v>69.010000000000005</v>
      </c>
      <c r="J71" s="24">
        <v>44774</v>
      </c>
      <c r="K71" s="16">
        <v>2450000</v>
      </c>
      <c r="L71" s="26" t="s">
        <v>58</v>
      </c>
      <c r="M71" s="19" t="s">
        <v>82</v>
      </c>
      <c r="N71" s="19"/>
      <c r="O71" s="19"/>
    </row>
    <row r="72" spans="1:15" hidden="1">
      <c r="A72" s="21" t="str">
        <f t="shared" si="2"/>
        <v>C-23A</v>
      </c>
      <c r="B72" s="19">
        <v>87</v>
      </c>
      <c r="C72" s="19">
        <v>163</v>
      </c>
      <c r="D72" s="19" t="s">
        <v>32</v>
      </c>
      <c r="E72" s="19" t="s">
        <v>22</v>
      </c>
      <c r="F72" s="21" t="s">
        <v>0</v>
      </c>
      <c r="G72" s="28">
        <v>2</v>
      </c>
      <c r="H72" s="19" t="s">
        <v>66</v>
      </c>
      <c r="I72" s="19">
        <v>69.010000000000005</v>
      </c>
      <c r="J72" s="24">
        <v>44896</v>
      </c>
      <c r="K72" s="16">
        <v>2380000</v>
      </c>
      <c r="L72" s="26" t="s">
        <v>58</v>
      </c>
      <c r="M72" s="19" t="s">
        <v>82</v>
      </c>
      <c r="N72" s="19"/>
      <c r="O72" s="19"/>
    </row>
    <row r="73" spans="1:15" hidden="1">
      <c r="A73" s="21" t="str">
        <f t="shared" si="2"/>
        <v>C-23B</v>
      </c>
      <c r="B73" s="19">
        <v>88</v>
      </c>
      <c r="C73" s="19">
        <v>163</v>
      </c>
      <c r="D73" s="19" t="s">
        <v>32</v>
      </c>
      <c r="E73" s="19" t="s">
        <v>22</v>
      </c>
      <c r="F73" s="21" t="s">
        <v>29</v>
      </c>
      <c r="G73" s="28">
        <v>2</v>
      </c>
      <c r="H73" s="19" t="s">
        <v>66</v>
      </c>
      <c r="I73" s="19">
        <v>69.010000000000005</v>
      </c>
      <c r="J73" s="24">
        <v>44896</v>
      </c>
      <c r="K73" s="16">
        <v>2380000</v>
      </c>
      <c r="L73" s="26" t="s">
        <v>58</v>
      </c>
      <c r="M73" s="19" t="s">
        <v>82</v>
      </c>
      <c r="N73" s="19"/>
      <c r="O73" s="19"/>
    </row>
    <row r="74" spans="1:15" hidden="1">
      <c r="A74" s="21" t="str">
        <f t="shared" si="2"/>
        <v>C-23C</v>
      </c>
      <c r="B74" s="19">
        <v>89</v>
      </c>
      <c r="C74" s="19">
        <v>163</v>
      </c>
      <c r="D74" s="19" t="s">
        <v>32</v>
      </c>
      <c r="E74" s="19" t="s">
        <v>22</v>
      </c>
      <c r="F74" s="21" t="s">
        <v>30</v>
      </c>
      <c r="G74" s="28">
        <v>2</v>
      </c>
      <c r="H74" s="19" t="s">
        <v>65</v>
      </c>
      <c r="I74" s="19">
        <v>69.010000000000005</v>
      </c>
      <c r="J74" s="24">
        <v>44896</v>
      </c>
      <c r="K74" s="16">
        <v>2365000</v>
      </c>
      <c r="L74" s="26" t="s">
        <v>58</v>
      </c>
      <c r="M74" s="19" t="s">
        <v>82</v>
      </c>
      <c r="N74" s="19"/>
      <c r="O74" s="19"/>
    </row>
    <row r="75" spans="1:15" hidden="1">
      <c r="A75" s="21" t="str">
        <f t="shared" si="2"/>
        <v>C-23D</v>
      </c>
      <c r="B75" s="19">
        <v>90</v>
      </c>
      <c r="C75" s="19">
        <v>163</v>
      </c>
      <c r="D75" s="19" t="s">
        <v>32</v>
      </c>
      <c r="E75" s="19" t="s">
        <v>22</v>
      </c>
      <c r="F75" s="21" t="s">
        <v>31</v>
      </c>
      <c r="G75" s="28">
        <v>2</v>
      </c>
      <c r="H75" s="19" t="s">
        <v>65</v>
      </c>
      <c r="I75" s="19">
        <v>69.010000000000005</v>
      </c>
      <c r="J75" s="24">
        <v>44896</v>
      </c>
      <c r="K75" s="16">
        <v>2365000</v>
      </c>
      <c r="L75" s="26" t="s">
        <v>58</v>
      </c>
      <c r="M75" s="19" t="s">
        <v>82</v>
      </c>
      <c r="N75" s="19"/>
      <c r="O75" s="19"/>
    </row>
    <row r="76" spans="1:15" hidden="1">
      <c r="A76" s="21" t="str">
        <f t="shared" si="2"/>
        <v>C-24A</v>
      </c>
      <c r="B76" s="19">
        <v>91</v>
      </c>
      <c r="C76" s="19">
        <v>163</v>
      </c>
      <c r="D76" s="19" t="s">
        <v>32</v>
      </c>
      <c r="E76" s="19" t="s">
        <v>23</v>
      </c>
      <c r="F76" s="21" t="s">
        <v>0</v>
      </c>
      <c r="G76" s="28">
        <v>2</v>
      </c>
      <c r="H76" s="19" t="s">
        <v>66</v>
      </c>
      <c r="I76" s="19">
        <v>69.010000000000005</v>
      </c>
      <c r="J76" s="24">
        <v>44866</v>
      </c>
      <c r="K76" s="16">
        <v>2465000</v>
      </c>
      <c r="L76" s="26" t="s">
        <v>58</v>
      </c>
      <c r="M76" s="19" t="s">
        <v>82</v>
      </c>
      <c r="N76" s="19"/>
      <c r="O76" s="19"/>
    </row>
    <row r="77" spans="1:15" hidden="1">
      <c r="A77" s="21" t="str">
        <f t="shared" si="2"/>
        <v>C-24B</v>
      </c>
      <c r="B77" s="19">
        <v>92</v>
      </c>
      <c r="C77" s="19">
        <v>163</v>
      </c>
      <c r="D77" s="19" t="s">
        <v>32</v>
      </c>
      <c r="E77" s="19" t="s">
        <v>23</v>
      </c>
      <c r="F77" s="21" t="s">
        <v>29</v>
      </c>
      <c r="G77" s="28">
        <v>2</v>
      </c>
      <c r="H77" s="19" t="s">
        <v>66</v>
      </c>
      <c r="I77" s="19">
        <v>69.010000000000005</v>
      </c>
      <c r="J77" s="24">
        <v>44866</v>
      </c>
      <c r="K77" s="16">
        <v>2465000</v>
      </c>
      <c r="L77" s="26" t="s">
        <v>58</v>
      </c>
      <c r="M77" s="19" t="s">
        <v>82</v>
      </c>
      <c r="N77" s="19"/>
      <c r="O77" s="19"/>
    </row>
    <row r="78" spans="1:15" hidden="1">
      <c r="A78" s="21" t="str">
        <f t="shared" si="2"/>
        <v>C-24C</v>
      </c>
      <c r="B78" s="19">
        <v>93</v>
      </c>
      <c r="C78" s="19">
        <v>163</v>
      </c>
      <c r="D78" s="19" t="s">
        <v>32</v>
      </c>
      <c r="E78" s="19" t="s">
        <v>23</v>
      </c>
      <c r="F78" s="21" t="s">
        <v>30</v>
      </c>
      <c r="G78" s="28">
        <v>2</v>
      </c>
      <c r="H78" s="19" t="s">
        <v>65</v>
      </c>
      <c r="I78" s="19">
        <v>69.010000000000005</v>
      </c>
      <c r="J78" s="24">
        <v>44866</v>
      </c>
      <c r="K78" s="16">
        <v>2450000</v>
      </c>
      <c r="L78" s="26" t="s">
        <v>58</v>
      </c>
      <c r="M78" s="19" t="s">
        <v>82</v>
      </c>
      <c r="N78" s="19"/>
      <c r="O78" s="19"/>
    </row>
    <row r="79" spans="1:15" hidden="1">
      <c r="A79" s="21" t="str">
        <f t="shared" si="2"/>
        <v>C-24D</v>
      </c>
      <c r="B79" s="19">
        <v>94</v>
      </c>
      <c r="C79" s="19">
        <v>163</v>
      </c>
      <c r="D79" s="19" t="s">
        <v>32</v>
      </c>
      <c r="E79" s="19" t="s">
        <v>23</v>
      </c>
      <c r="F79" s="21" t="s">
        <v>31</v>
      </c>
      <c r="G79" s="28">
        <v>2</v>
      </c>
      <c r="H79" s="19" t="s">
        <v>65</v>
      </c>
      <c r="I79" s="19">
        <v>69.010000000000005</v>
      </c>
      <c r="J79" s="24">
        <v>44866</v>
      </c>
      <c r="K79" s="16">
        <v>2450000</v>
      </c>
      <c r="L79" s="26" t="s">
        <v>58</v>
      </c>
      <c r="M79" s="19" t="s">
        <v>82</v>
      </c>
      <c r="N79" s="19"/>
      <c r="O79" s="19"/>
    </row>
    <row r="80" spans="1:15" hidden="1">
      <c r="A80" s="21" t="str">
        <f t="shared" si="2"/>
        <v>C-25A</v>
      </c>
      <c r="B80" s="19">
        <v>95</v>
      </c>
      <c r="C80" s="19">
        <v>163</v>
      </c>
      <c r="D80" s="19" t="s">
        <v>32</v>
      </c>
      <c r="E80" s="19" t="s">
        <v>33</v>
      </c>
      <c r="F80" s="21" t="s">
        <v>0</v>
      </c>
      <c r="G80" s="28">
        <v>2</v>
      </c>
      <c r="H80" s="19" t="s">
        <v>66</v>
      </c>
      <c r="I80" s="19">
        <v>69.489999999999995</v>
      </c>
      <c r="J80" s="24">
        <v>44835</v>
      </c>
      <c r="K80" s="16">
        <f>2465000+15000</f>
        <v>2480000</v>
      </c>
      <c r="L80" s="26" t="s">
        <v>58</v>
      </c>
      <c r="M80" s="19" t="s">
        <v>82</v>
      </c>
      <c r="N80" s="19"/>
      <c r="O80" s="19"/>
    </row>
    <row r="81" spans="1:15" hidden="1">
      <c r="A81" s="21" t="str">
        <f t="shared" si="2"/>
        <v>C-25B</v>
      </c>
      <c r="B81" s="19">
        <v>96</v>
      </c>
      <c r="C81" s="19">
        <v>163</v>
      </c>
      <c r="D81" s="19" t="s">
        <v>32</v>
      </c>
      <c r="E81" s="19" t="s">
        <v>33</v>
      </c>
      <c r="F81" s="21" t="s">
        <v>29</v>
      </c>
      <c r="G81" s="28">
        <v>2</v>
      </c>
      <c r="H81" s="19" t="s">
        <v>65</v>
      </c>
      <c r="I81" s="19">
        <v>69.489999999999995</v>
      </c>
      <c r="J81" s="24">
        <v>44835</v>
      </c>
      <c r="K81" s="16">
        <v>2465000</v>
      </c>
      <c r="L81" s="26" t="s">
        <v>58</v>
      </c>
      <c r="M81" s="19" t="s">
        <v>82</v>
      </c>
      <c r="N81" s="19"/>
      <c r="O81" s="19"/>
    </row>
    <row r="82" spans="1:15" hidden="1">
      <c r="A82" s="21" t="str">
        <f t="shared" si="2"/>
        <v>C-26A</v>
      </c>
      <c r="B82" s="19">
        <v>97</v>
      </c>
      <c r="C82" s="19">
        <v>163</v>
      </c>
      <c r="D82" s="19" t="s">
        <v>32</v>
      </c>
      <c r="E82" s="19" t="s">
        <v>24</v>
      </c>
      <c r="F82" s="21" t="s">
        <v>0</v>
      </c>
      <c r="G82" s="28">
        <v>2</v>
      </c>
      <c r="H82" s="19" t="s">
        <v>66</v>
      </c>
      <c r="I82" s="19">
        <v>69.010000000000005</v>
      </c>
      <c r="J82" s="24">
        <v>44805</v>
      </c>
      <c r="K82" s="16">
        <v>2455000</v>
      </c>
      <c r="L82" s="26" t="s">
        <v>58</v>
      </c>
      <c r="M82" s="19" t="s">
        <v>82</v>
      </c>
      <c r="N82" s="19"/>
      <c r="O82" s="19"/>
    </row>
    <row r="83" spans="1:15" hidden="1">
      <c r="A83" s="21" t="str">
        <f t="shared" si="2"/>
        <v>C-26B</v>
      </c>
      <c r="B83" s="19">
        <v>98</v>
      </c>
      <c r="C83" s="19">
        <v>163</v>
      </c>
      <c r="D83" s="19" t="s">
        <v>32</v>
      </c>
      <c r="E83" s="19" t="s">
        <v>24</v>
      </c>
      <c r="F83" s="21" t="s">
        <v>29</v>
      </c>
      <c r="G83" s="28">
        <v>2</v>
      </c>
      <c r="H83" s="19" t="s">
        <v>66</v>
      </c>
      <c r="I83" s="19">
        <v>69.010000000000005</v>
      </c>
      <c r="J83" s="24">
        <v>44805</v>
      </c>
      <c r="K83" s="16">
        <v>2455000</v>
      </c>
      <c r="L83" s="26" t="s">
        <v>58</v>
      </c>
      <c r="M83" s="19" t="s">
        <v>82</v>
      </c>
      <c r="N83" s="19"/>
      <c r="O83" s="19"/>
    </row>
    <row r="84" spans="1:15" hidden="1">
      <c r="A84" s="21" t="str">
        <f t="shared" si="2"/>
        <v>C-26C</v>
      </c>
      <c r="B84" s="19">
        <v>99</v>
      </c>
      <c r="C84" s="19">
        <v>163</v>
      </c>
      <c r="D84" s="19" t="s">
        <v>32</v>
      </c>
      <c r="E84" s="19" t="s">
        <v>24</v>
      </c>
      <c r="F84" s="21" t="s">
        <v>30</v>
      </c>
      <c r="G84" s="28">
        <v>2</v>
      </c>
      <c r="H84" s="19" t="s">
        <v>65</v>
      </c>
      <c r="I84" s="19">
        <v>69.010000000000005</v>
      </c>
      <c r="J84" s="24">
        <v>44805</v>
      </c>
      <c r="K84" s="16">
        <v>2400000</v>
      </c>
      <c r="L84" s="26" t="s">
        <v>58</v>
      </c>
      <c r="M84" s="19" t="s">
        <v>82</v>
      </c>
      <c r="N84" s="19"/>
      <c r="O84" s="19"/>
    </row>
    <row r="85" spans="1:15" hidden="1">
      <c r="A85" s="21" t="str">
        <f t="shared" si="2"/>
        <v>C-26D</v>
      </c>
      <c r="B85" s="19">
        <v>100</v>
      </c>
      <c r="C85" s="19">
        <v>163</v>
      </c>
      <c r="D85" s="19" t="s">
        <v>32</v>
      </c>
      <c r="E85" s="19" t="s">
        <v>24</v>
      </c>
      <c r="F85" s="21" t="s">
        <v>31</v>
      </c>
      <c r="G85" s="28">
        <v>2</v>
      </c>
      <c r="H85" s="19" t="s">
        <v>65</v>
      </c>
      <c r="I85" s="19">
        <v>69.010000000000005</v>
      </c>
      <c r="J85" s="24">
        <v>44805</v>
      </c>
      <c r="K85" s="16">
        <v>2390000</v>
      </c>
      <c r="L85" s="26" t="s">
        <v>58</v>
      </c>
      <c r="M85" s="19" t="s">
        <v>82</v>
      </c>
      <c r="N85" s="19"/>
      <c r="O85" s="19"/>
    </row>
    <row r="86" spans="1:15" hidden="1">
      <c r="A86" s="21" t="str">
        <f t="shared" si="2"/>
        <v>C-16A</v>
      </c>
      <c r="B86" s="19">
        <v>59</v>
      </c>
      <c r="C86" s="19">
        <v>163</v>
      </c>
      <c r="D86" s="19" t="s">
        <v>32</v>
      </c>
      <c r="E86" s="19" t="s">
        <v>15</v>
      </c>
      <c r="F86" s="21" t="s">
        <v>0</v>
      </c>
      <c r="G86" s="29">
        <v>3</v>
      </c>
      <c r="H86" s="19" t="s">
        <v>66</v>
      </c>
      <c r="I86" s="19">
        <v>69.010000000000005</v>
      </c>
      <c r="J86" s="24">
        <v>44927</v>
      </c>
      <c r="K86" s="16">
        <v>2465000</v>
      </c>
      <c r="L86" s="26" t="s">
        <v>58</v>
      </c>
      <c r="M86" s="19" t="s">
        <v>82</v>
      </c>
      <c r="N86" s="19"/>
      <c r="O86" s="19"/>
    </row>
    <row r="87" spans="1:15" hidden="1">
      <c r="A87" s="21" t="str">
        <f t="shared" si="2"/>
        <v>C-16B</v>
      </c>
      <c r="B87" s="19">
        <v>60</v>
      </c>
      <c r="C87" s="19">
        <v>163</v>
      </c>
      <c r="D87" s="19" t="s">
        <v>32</v>
      </c>
      <c r="E87" s="19" t="s">
        <v>15</v>
      </c>
      <c r="F87" s="21" t="s">
        <v>29</v>
      </c>
      <c r="G87" s="29">
        <v>3</v>
      </c>
      <c r="H87" s="19" t="s">
        <v>66</v>
      </c>
      <c r="I87" s="19">
        <v>69.010000000000005</v>
      </c>
      <c r="J87" s="24">
        <v>44927</v>
      </c>
      <c r="K87" s="16">
        <v>2465000</v>
      </c>
      <c r="L87" s="26" t="s">
        <v>58</v>
      </c>
      <c r="M87" s="19" t="s">
        <v>82</v>
      </c>
      <c r="N87" s="19"/>
      <c r="O87" s="19"/>
    </row>
    <row r="88" spans="1:15" hidden="1">
      <c r="A88" s="21" t="str">
        <f t="shared" si="2"/>
        <v>C-16C</v>
      </c>
      <c r="B88" s="19">
        <v>61</v>
      </c>
      <c r="C88" s="19">
        <v>163</v>
      </c>
      <c r="D88" s="19" t="s">
        <v>32</v>
      </c>
      <c r="E88" s="19" t="s">
        <v>15</v>
      </c>
      <c r="F88" s="21" t="s">
        <v>30</v>
      </c>
      <c r="G88" s="29">
        <v>3</v>
      </c>
      <c r="H88" s="19" t="s">
        <v>65</v>
      </c>
      <c r="I88" s="19">
        <v>69.010000000000005</v>
      </c>
      <c r="J88" s="24">
        <v>44927</v>
      </c>
      <c r="K88" s="16">
        <v>2450000</v>
      </c>
      <c r="L88" s="26" t="s">
        <v>58</v>
      </c>
      <c r="M88" s="19" t="s">
        <v>82</v>
      </c>
      <c r="N88" s="19"/>
      <c r="O88" s="19"/>
    </row>
    <row r="89" spans="1:15" hidden="1">
      <c r="A89" s="21" t="str">
        <f t="shared" si="2"/>
        <v>C-16D</v>
      </c>
      <c r="B89" s="19">
        <v>62</v>
      </c>
      <c r="C89" s="19">
        <v>163</v>
      </c>
      <c r="D89" s="19" t="s">
        <v>32</v>
      </c>
      <c r="E89" s="19" t="s">
        <v>15</v>
      </c>
      <c r="F89" s="21" t="s">
        <v>31</v>
      </c>
      <c r="G89" s="29">
        <v>3</v>
      </c>
      <c r="H89" s="19" t="s">
        <v>65</v>
      </c>
      <c r="I89" s="19">
        <v>69.010000000000005</v>
      </c>
      <c r="J89" s="24">
        <v>44927</v>
      </c>
      <c r="K89" s="16">
        <v>2450000</v>
      </c>
      <c r="L89" s="26" t="s">
        <v>58</v>
      </c>
      <c r="M89" s="19" t="s">
        <v>82</v>
      </c>
      <c r="N89" s="19"/>
      <c r="O89" s="19"/>
    </row>
    <row r="90" spans="1:15" hidden="1">
      <c r="A90" s="21" t="str">
        <f t="shared" si="2"/>
        <v>C-17A</v>
      </c>
      <c r="B90" s="19">
        <v>63</v>
      </c>
      <c r="C90" s="19">
        <v>163</v>
      </c>
      <c r="D90" s="19" t="s">
        <v>32</v>
      </c>
      <c r="E90" s="19" t="s">
        <v>16</v>
      </c>
      <c r="F90" s="21" t="s">
        <v>0</v>
      </c>
      <c r="G90" s="29">
        <v>3</v>
      </c>
      <c r="H90" s="19" t="s">
        <v>66</v>
      </c>
      <c r="I90" s="19">
        <v>69.010000000000005</v>
      </c>
      <c r="J90" s="24">
        <v>44927</v>
      </c>
      <c r="K90" s="16">
        <v>2455000</v>
      </c>
      <c r="L90" s="26" t="s">
        <v>58</v>
      </c>
      <c r="M90" s="19" t="s">
        <v>82</v>
      </c>
      <c r="N90" s="19"/>
      <c r="O90" s="19"/>
    </row>
    <row r="91" spans="1:15" hidden="1">
      <c r="A91" s="21" t="str">
        <f t="shared" si="2"/>
        <v>C-17B</v>
      </c>
      <c r="B91" s="19">
        <v>64</v>
      </c>
      <c r="C91" s="19">
        <v>163</v>
      </c>
      <c r="D91" s="19" t="s">
        <v>32</v>
      </c>
      <c r="E91" s="19" t="s">
        <v>16</v>
      </c>
      <c r="F91" s="21" t="s">
        <v>29</v>
      </c>
      <c r="G91" s="29">
        <v>3</v>
      </c>
      <c r="H91" s="19" t="s">
        <v>66</v>
      </c>
      <c r="I91" s="19">
        <v>69.010000000000005</v>
      </c>
      <c r="J91" s="24">
        <v>44927</v>
      </c>
      <c r="K91" s="16">
        <v>2455000</v>
      </c>
      <c r="L91" s="26" t="s">
        <v>58</v>
      </c>
      <c r="M91" s="19" t="s">
        <v>82</v>
      </c>
      <c r="N91" s="19"/>
      <c r="O91" s="19"/>
    </row>
    <row r="92" spans="1:15" hidden="1">
      <c r="A92" s="21" t="str">
        <f t="shared" si="2"/>
        <v>C-17C</v>
      </c>
      <c r="B92" s="19">
        <v>65</v>
      </c>
      <c r="C92" s="19">
        <v>163</v>
      </c>
      <c r="D92" s="19" t="s">
        <v>32</v>
      </c>
      <c r="E92" s="19" t="s">
        <v>16</v>
      </c>
      <c r="F92" s="21" t="s">
        <v>30</v>
      </c>
      <c r="G92" s="29">
        <v>3</v>
      </c>
      <c r="H92" s="19" t="s">
        <v>65</v>
      </c>
      <c r="I92" s="19">
        <v>69.010000000000005</v>
      </c>
      <c r="J92" s="25">
        <v>44927</v>
      </c>
      <c r="K92" s="16">
        <v>2400000</v>
      </c>
      <c r="L92" s="26" t="s">
        <v>58</v>
      </c>
      <c r="M92" s="19" t="s">
        <v>82</v>
      </c>
      <c r="N92" s="19"/>
      <c r="O92" s="19"/>
    </row>
    <row r="93" spans="1:15" hidden="1">
      <c r="A93" s="21" t="str">
        <f t="shared" si="2"/>
        <v>C-17D</v>
      </c>
      <c r="B93" s="19">
        <v>66</v>
      </c>
      <c r="C93" s="19">
        <v>163</v>
      </c>
      <c r="D93" s="19" t="s">
        <v>32</v>
      </c>
      <c r="E93" s="19" t="s">
        <v>16</v>
      </c>
      <c r="F93" s="21" t="s">
        <v>31</v>
      </c>
      <c r="G93" s="29">
        <v>3</v>
      </c>
      <c r="H93" s="19" t="s">
        <v>65</v>
      </c>
      <c r="I93" s="19">
        <v>69.010000000000005</v>
      </c>
      <c r="J93" s="25">
        <v>44927</v>
      </c>
      <c r="K93" s="16">
        <v>2400000</v>
      </c>
      <c r="L93" s="26" t="s">
        <v>58</v>
      </c>
      <c r="M93" s="19" t="s">
        <v>82</v>
      </c>
      <c r="N93" s="19"/>
      <c r="O93" s="19"/>
    </row>
    <row r="94" spans="1:15" hidden="1">
      <c r="A94" s="21" t="str">
        <f t="shared" si="2"/>
        <v>C-18A</v>
      </c>
      <c r="B94" s="19">
        <v>67</v>
      </c>
      <c r="C94" s="19">
        <v>163</v>
      </c>
      <c r="D94" s="19" t="s">
        <v>32</v>
      </c>
      <c r="E94" s="19" t="s">
        <v>17</v>
      </c>
      <c r="F94" s="21" t="s">
        <v>0</v>
      </c>
      <c r="G94" s="29">
        <v>3</v>
      </c>
      <c r="H94" s="19" t="s">
        <v>66</v>
      </c>
      <c r="I94" s="19">
        <v>69.010000000000005</v>
      </c>
      <c r="J94" s="25">
        <v>44927</v>
      </c>
      <c r="K94" s="16">
        <v>2465000</v>
      </c>
      <c r="L94" s="26" t="s">
        <v>58</v>
      </c>
      <c r="M94" s="19" t="s">
        <v>82</v>
      </c>
      <c r="N94" s="19"/>
      <c r="O94" s="19"/>
    </row>
    <row r="95" spans="1:15" hidden="1">
      <c r="A95" s="21" t="str">
        <f t="shared" si="2"/>
        <v>C-18B</v>
      </c>
      <c r="B95" s="19">
        <v>68</v>
      </c>
      <c r="C95" s="19">
        <v>163</v>
      </c>
      <c r="D95" s="19" t="s">
        <v>32</v>
      </c>
      <c r="E95" s="19" t="s">
        <v>17</v>
      </c>
      <c r="F95" s="21" t="s">
        <v>29</v>
      </c>
      <c r="G95" s="29">
        <v>3</v>
      </c>
      <c r="H95" s="19" t="s">
        <v>66</v>
      </c>
      <c r="I95" s="19">
        <v>69.010000000000005</v>
      </c>
      <c r="J95" s="25">
        <v>44927</v>
      </c>
      <c r="K95" s="16">
        <v>2465000</v>
      </c>
      <c r="L95" s="26" t="s">
        <v>58</v>
      </c>
      <c r="M95" s="19" t="s">
        <v>82</v>
      </c>
      <c r="N95" s="19"/>
      <c r="O95" s="19"/>
    </row>
    <row r="96" spans="1:15" hidden="1">
      <c r="A96" s="21" t="str">
        <f t="shared" si="2"/>
        <v>C-18C</v>
      </c>
      <c r="B96" s="19">
        <v>69</v>
      </c>
      <c r="C96" s="19">
        <v>163</v>
      </c>
      <c r="D96" s="19" t="s">
        <v>32</v>
      </c>
      <c r="E96" s="19" t="s">
        <v>17</v>
      </c>
      <c r="F96" s="21" t="s">
        <v>30</v>
      </c>
      <c r="G96" s="29">
        <v>3</v>
      </c>
      <c r="H96" s="19" t="s">
        <v>65</v>
      </c>
      <c r="I96" s="19">
        <v>69.010000000000005</v>
      </c>
      <c r="J96" s="25">
        <v>44927</v>
      </c>
      <c r="K96" s="16">
        <v>2450000</v>
      </c>
      <c r="L96" s="26" t="s">
        <v>58</v>
      </c>
      <c r="M96" s="19" t="s">
        <v>82</v>
      </c>
      <c r="N96" s="19"/>
      <c r="O96" s="19"/>
    </row>
    <row r="97" spans="1:15" hidden="1">
      <c r="A97" s="21" t="str">
        <f t="shared" si="2"/>
        <v>C-18D</v>
      </c>
      <c r="B97" s="19">
        <v>70</v>
      </c>
      <c r="C97" s="19">
        <v>163</v>
      </c>
      <c r="D97" s="19" t="s">
        <v>32</v>
      </c>
      <c r="E97" s="19" t="s">
        <v>17</v>
      </c>
      <c r="F97" s="21" t="s">
        <v>31</v>
      </c>
      <c r="G97" s="29">
        <v>3</v>
      </c>
      <c r="H97" s="19" t="s">
        <v>65</v>
      </c>
      <c r="I97" s="19">
        <v>69.010000000000005</v>
      </c>
      <c r="J97" s="25">
        <v>44927</v>
      </c>
      <c r="K97" s="16">
        <v>2450000</v>
      </c>
      <c r="L97" s="26" t="s">
        <v>58</v>
      </c>
      <c r="M97" s="19" t="s">
        <v>82</v>
      </c>
      <c r="N97" s="19"/>
      <c r="O97" s="19"/>
    </row>
    <row r="98" spans="1:15" hidden="1">
      <c r="A98" s="21" t="str">
        <f t="shared" ref="A98:A114" si="3">CONCATENATE(E98,F98)</f>
        <v>C-20A</v>
      </c>
      <c r="B98" s="19">
        <v>75</v>
      </c>
      <c r="C98" s="19">
        <v>163</v>
      </c>
      <c r="D98" s="19" t="s">
        <v>32</v>
      </c>
      <c r="E98" s="19" t="s">
        <v>19</v>
      </c>
      <c r="F98" s="21" t="s">
        <v>0</v>
      </c>
      <c r="G98" s="29">
        <v>3</v>
      </c>
      <c r="H98" s="19" t="s">
        <v>66</v>
      </c>
      <c r="I98" s="19">
        <v>69.010000000000005</v>
      </c>
      <c r="J98" s="25">
        <v>44927</v>
      </c>
      <c r="K98" s="16">
        <v>2380000</v>
      </c>
      <c r="L98" s="26" t="s">
        <v>58</v>
      </c>
      <c r="M98" s="19" t="s">
        <v>82</v>
      </c>
      <c r="N98" s="19"/>
      <c r="O98" s="19"/>
    </row>
    <row r="99" spans="1:15" hidden="1">
      <c r="A99" s="21" t="str">
        <f t="shared" si="3"/>
        <v>C-20B</v>
      </c>
      <c r="B99" s="19">
        <v>76</v>
      </c>
      <c r="C99" s="19">
        <v>163</v>
      </c>
      <c r="D99" s="19" t="s">
        <v>32</v>
      </c>
      <c r="E99" s="19" t="s">
        <v>19</v>
      </c>
      <c r="F99" s="21" t="s">
        <v>29</v>
      </c>
      <c r="G99" s="29">
        <v>3</v>
      </c>
      <c r="H99" s="19" t="s">
        <v>66</v>
      </c>
      <c r="I99" s="19">
        <v>69.010000000000005</v>
      </c>
      <c r="J99" s="25">
        <v>44927</v>
      </c>
      <c r="K99" s="16">
        <v>2380000</v>
      </c>
      <c r="L99" s="26" t="s">
        <v>58</v>
      </c>
      <c r="M99" s="19" t="s">
        <v>82</v>
      </c>
      <c r="N99" s="19"/>
      <c r="O99" s="19"/>
    </row>
    <row r="100" spans="1:15" hidden="1">
      <c r="A100" s="21" t="str">
        <f t="shared" si="3"/>
        <v>C-20C</v>
      </c>
      <c r="B100" s="19">
        <v>77</v>
      </c>
      <c r="C100" s="19">
        <v>163</v>
      </c>
      <c r="D100" s="19" t="s">
        <v>32</v>
      </c>
      <c r="E100" s="19" t="s">
        <v>19</v>
      </c>
      <c r="F100" s="21" t="s">
        <v>30</v>
      </c>
      <c r="G100" s="29">
        <v>3</v>
      </c>
      <c r="H100" s="19" t="s">
        <v>65</v>
      </c>
      <c r="I100" s="19">
        <v>69.010000000000005</v>
      </c>
      <c r="J100" s="25">
        <v>44927</v>
      </c>
      <c r="K100" s="16">
        <v>2365000</v>
      </c>
      <c r="L100" s="26" t="s">
        <v>58</v>
      </c>
      <c r="M100" s="19" t="s">
        <v>82</v>
      </c>
      <c r="N100" s="19"/>
      <c r="O100" s="19"/>
    </row>
    <row r="101" spans="1:15" hidden="1">
      <c r="A101" s="21" t="str">
        <f t="shared" si="3"/>
        <v>C-20D</v>
      </c>
      <c r="B101" s="19">
        <v>78</v>
      </c>
      <c r="C101" s="19">
        <v>163</v>
      </c>
      <c r="D101" s="19" t="s">
        <v>32</v>
      </c>
      <c r="E101" s="19" t="s">
        <v>19</v>
      </c>
      <c r="F101" s="21" t="s">
        <v>31</v>
      </c>
      <c r="G101" s="29">
        <v>3</v>
      </c>
      <c r="H101" s="19" t="s">
        <v>65</v>
      </c>
      <c r="I101" s="19">
        <v>69.010000000000005</v>
      </c>
      <c r="J101" s="25">
        <v>44927</v>
      </c>
      <c r="K101" s="16">
        <v>2365000</v>
      </c>
      <c r="L101" s="26" t="s">
        <v>58</v>
      </c>
      <c r="M101" s="19" t="s">
        <v>82</v>
      </c>
      <c r="N101" s="19"/>
      <c r="O101" s="19"/>
    </row>
    <row r="102" spans="1:15" hidden="1">
      <c r="A102" s="21" t="str">
        <f t="shared" si="3"/>
        <v>C-21A</v>
      </c>
      <c r="B102" s="19">
        <v>79</v>
      </c>
      <c r="C102" s="19">
        <v>163</v>
      </c>
      <c r="D102" s="19" t="s">
        <v>32</v>
      </c>
      <c r="E102" s="19" t="s">
        <v>20</v>
      </c>
      <c r="F102" s="21" t="s">
        <v>0</v>
      </c>
      <c r="G102" s="29">
        <v>3</v>
      </c>
      <c r="H102" s="19" t="s">
        <v>66</v>
      </c>
      <c r="I102" s="19">
        <v>69.010000000000005</v>
      </c>
      <c r="J102" s="25">
        <v>44927</v>
      </c>
      <c r="K102" s="16">
        <v>2380000</v>
      </c>
      <c r="L102" s="26" t="s">
        <v>58</v>
      </c>
      <c r="M102" s="19" t="s">
        <v>82</v>
      </c>
      <c r="N102" s="19"/>
      <c r="O102" s="19"/>
    </row>
    <row r="103" spans="1:15" hidden="1">
      <c r="A103" s="21" t="str">
        <f t="shared" si="3"/>
        <v>C-21B</v>
      </c>
      <c r="B103" s="19">
        <v>80</v>
      </c>
      <c r="C103" s="19">
        <v>163</v>
      </c>
      <c r="D103" s="19" t="s">
        <v>32</v>
      </c>
      <c r="E103" s="19" t="s">
        <v>20</v>
      </c>
      <c r="F103" s="21" t="s">
        <v>29</v>
      </c>
      <c r="G103" s="29">
        <v>3</v>
      </c>
      <c r="H103" s="19" t="s">
        <v>66</v>
      </c>
      <c r="I103" s="19">
        <v>69.010000000000005</v>
      </c>
      <c r="J103" s="25">
        <v>44927</v>
      </c>
      <c r="K103" s="16">
        <v>2380000</v>
      </c>
      <c r="L103" s="26" t="s">
        <v>58</v>
      </c>
      <c r="M103" s="19" t="s">
        <v>82</v>
      </c>
      <c r="N103" s="19"/>
      <c r="O103" s="19"/>
    </row>
    <row r="104" spans="1:15" hidden="1">
      <c r="A104" s="21" t="str">
        <f t="shared" si="3"/>
        <v>C-21C</v>
      </c>
      <c r="B104" s="19">
        <v>81</v>
      </c>
      <c r="C104" s="19">
        <v>163</v>
      </c>
      <c r="D104" s="19" t="s">
        <v>32</v>
      </c>
      <c r="E104" s="19" t="s">
        <v>20</v>
      </c>
      <c r="F104" s="21" t="s">
        <v>30</v>
      </c>
      <c r="G104" s="29">
        <v>3</v>
      </c>
      <c r="H104" s="19" t="s">
        <v>65</v>
      </c>
      <c r="I104" s="19">
        <v>69.010000000000005</v>
      </c>
      <c r="J104" s="25">
        <v>44927</v>
      </c>
      <c r="K104" s="16">
        <v>2365000</v>
      </c>
      <c r="L104" s="26" t="s">
        <v>58</v>
      </c>
      <c r="M104" s="19" t="s">
        <v>82</v>
      </c>
      <c r="N104" s="19"/>
      <c r="O104" s="19"/>
    </row>
    <row r="105" spans="1:15" hidden="1">
      <c r="A105" s="21" t="str">
        <f t="shared" si="3"/>
        <v>C-21D</v>
      </c>
      <c r="B105" s="19">
        <v>82</v>
      </c>
      <c r="C105" s="19">
        <v>163</v>
      </c>
      <c r="D105" s="19" t="s">
        <v>32</v>
      </c>
      <c r="E105" s="19" t="s">
        <v>20</v>
      </c>
      <c r="F105" s="21" t="s">
        <v>31</v>
      </c>
      <c r="G105" s="29">
        <v>3</v>
      </c>
      <c r="H105" s="19" t="s">
        <v>65</v>
      </c>
      <c r="I105" s="19">
        <v>69.010000000000005</v>
      </c>
      <c r="J105" s="25">
        <v>44927</v>
      </c>
      <c r="K105" s="16">
        <v>2365000</v>
      </c>
      <c r="L105" s="26" t="s">
        <v>58</v>
      </c>
      <c r="M105" s="19" t="s">
        <v>82</v>
      </c>
      <c r="N105" s="19"/>
      <c r="O105" s="19"/>
    </row>
    <row r="106" spans="1:15" hidden="1">
      <c r="A106" s="21" t="str">
        <f t="shared" si="3"/>
        <v>C-22A</v>
      </c>
      <c r="B106" s="19">
        <v>83</v>
      </c>
      <c r="C106" s="19">
        <v>163</v>
      </c>
      <c r="D106" s="19" t="s">
        <v>32</v>
      </c>
      <c r="E106" s="19" t="s">
        <v>21</v>
      </c>
      <c r="F106" s="21" t="s">
        <v>0</v>
      </c>
      <c r="G106" s="29">
        <v>3</v>
      </c>
      <c r="H106" s="19" t="s">
        <v>66</v>
      </c>
      <c r="I106" s="19">
        <v>69.010000000000005</v>
      </c>
      <c r="J106" s="25">
        <v>44927</v>
      </c>
      <c r="K106" s="16">
        <v>2380000</v>
      </c>
      <c r="L106" s="26" t="s">
        <v>58</v>
      </c>
      <c r="M106" s="19" t="s">
        <v>82</v>
      </c>
      <c r="N106" s="19"/>
      <c r="O106" s="19"/>
    </row>
    <row r="107" spans="1:15" hidden="1">
      <c r="A107" s="21" t="str">
        <f t="shared" si="3"/>
        <v>C-22B</v>
      </c>
      <c r="B107" s="19">
        <v>84</v>
      </c>
      <c r="C107" s="19">
        <v>163</v>
      </c>
      <c r="D107" s="19" t="s">
        <v>32</v>
      </c>
      <c r="E107" s="19" t="s">
        <v>21</v>
      </c>
      <c r="F107" s="21" t="s">
        <v>29</v>
      </c>
      <c r="G107" s="29">
        <v>3</v>
      </c>
      <c r="H107" s="19" t="s">
        <v>66</v>
      </c>
      <c r="I107" s="19">
        <v>69.010000000000005</v>
      </c>
      <c r="J107" s="25">
        <v>44927</v>
      </c>
      <c r="K107" s="16">
        <v>2380000</v>
      </c>
      <c r="L107" s="26" t="s">
        <v>58</v>
      </c>
      <c r="M107" s="19" t="s">
        <v>82</v>
      </c>
      <c r="N107" s="19"/>
      <c r="O107" s="19"/>
    </row>
    <row r="108" spans="1:15" hidden="1">
      <c r="A108" s="21" t="str">
        <f t="shared" si="3"/>
        <v>C-22C</v>
      </c>
      <c r="B108" s="19">
        <v>85</v>
      </c>
      <c r="C108" s="19">
        <v>163</v>
      </c>
      <c r="D108" s="19" t="s">
        <v>32</v>
      </c>
      <c r="E108" s="19" t="s">
        <v>21</v>
      </c>
      <c r="F108" s="21" t="s">
        <v>30</v>
      </c>
      <c r="G108" s="29">
        <v>3</v>
      </c>
      <c r="H108" s="19" t="s">
        <v>65</v>
      </c>
      <c r="I108" s="19">
        <v>69.010000000000005</v>
      </c>
      <c r="J108" s="25">
        <v>44927</v>
      </c>
      <c r="K108" s="16">
        <v>2365000</v>
      </c>
      <c r="L108" s="26" t="s">
        <v>58</v>
      </c>
      <c r="M108" s="19" t="s">
        <v>82</v>
      </c>
      <c r="N108" s="19"/>
      <c r="O108" s="19"/>
    </row>
    <row r="109" spans="1:15" hidden="1">
      <c r="A109" s="21" t="str">
        <f t="shared" si="3"/>
        <v>C-22D</v>
      </c>
      <c r="B109" s="19">
        <v>86</v>
      </c>
      <c r="C109" s="19">
        <v>163</v>
      </c>
      <c r="D109" s="19" t="s">
        <v>32</v>
      </c>
      <c r="E109" s="19" t="s">
        <v>21</v>
      </c>
      <c r="F109" s="21" t="s">
        <v>31</v>
      </c>
      <c r="G109" s="29">
        <v>3</v>
      </c>
      <c r="H109" s="19" t="s">
        <v>65</v>
      </c>
      <c r="I109" s="19">
        <v>69.010000000000005</v>
      </c>
      <c r="J109" s="25">
        <v>44927</v>
      </c>
      <c r="K109" s="16">
        <v>2365000</v>
      </c>
      <c r="L109" s="26" t="s">
        <v>58</v>
      </c>
      <c r="M109" s="19" t="s">
        <v>82</v>
      </c>
      <c r="N109" s="19"/>
      <c r="O109" s="19"/>
    </row>
    <row r="110" spans="1:15" hidden="1">
      <c r="A110" s="21" t="str">
        <f t="shared" si="3"/>
        <v>C-19A</v>
      </c>
      <c r="B110" s="19">
        <v>71</v>
      </c>
      <c r="C110" s="19">
        <v>163</v>
      </c>
      <c r="D110" s="19" t="s">
        <v>32</v>
      </c>
      <c r="E110" s="19" t="s">
        <v>18</v>
      </c>
      <c r="F110" s="21" t="s">
        <v>0</v>
      </c>
      <c r="G110" s="29">
        <v>5</v>
      </c>
      <c r="H110" s="19" t="s">
        <v>66</v>
      </c>
      <c r="I110" s="19">
        <v>69.010000000000005</v>
      </c>
      <c r="J110" s="25">
        <v>44927</v>
      </c>
      <c r="K110" s="16">
        <v>2465000</v>
      </c>
      <c r="L110" s="26" t="s">
        <v>58</v>
      </c>
      <c r="M110" s="19" t="s">
        <v>82</v>
      </c>
      <c r="N110" s="19"/>
      <c r="O110" s="19"/>
    </row>
    <row r="111" spans="1:15" hidden="1">
      <c r="A111" s="21" t="str">
        <f t="shared" si="3"/>
        <v>C-19B</v>
      </c>
      <c r="B111" s="19">
        <v>72</v>
      </c>
      <c r="C111" s="19">
        <v>163</v>
      </c>
      <c r="D111" s="19" t="s">
        <v>32</v>
      </c>
      <c r="E111" s="19" t="s">
        <v>18</v>
      </c>
      <c r="F111" s="21" t="s">
        <v>29</v>
      </c>
      <c r="G111" s="29">
        <v>5</v>
      </c>
      <c r="H111" s="19" t="s">
        <v>66</v>
      </c>
      <c r="I111" s="19">
        <v>69.010000000000005</v>
      </c>
      <c r="J111" s="25">
        <v>44927</v>
      </c>
      <c r="K111" s="16">
        <v>2465000</v>
      </c>
      <c r="L111" s="26" t="s">
        <v>58</v>
      </c>
      <c r="M111" s="19" t="s">
        <v>82</v>
      </c>
      <c r="N111" s="19"/>
      <c r="O111" s="19"/>
    </row>
    <row r="112" spans="1:15" hidden="1">
      <c r="A112" s="21" t="str">
        <f t="shared" si="3"/>
        <v>C-19C</v>
      </c>
      <c r="B112" s="19">
        <v>73</v>
      </c>
      <c r="C112" s="19">
        <v>163</v>
      </c>
      <c r="D112" s="19" t="s">
        <v>32</v>
      </c>
      <c r="E112" s="19" t="s">
        <v>18</v>
      </c>
      <c r="F112" s="21" t="s">
        <v>30</v>
      </c>
      <c r="G112" s="29">
        <v>5</v>
      </c>
      <c r="H112" s="19" t="s">
        <v>65</v>
      </c>
      <c r="I112" s="19">
        <v>69.010000000000005</v>
      </c>
      <c r="J112" s="25">
        <v>44927</v>
      </c>
      <c r="K112" s="16">
        <v>2450000</v>
      </c>
      <c r="L112" s="26" t="s">
        <v>58</v>
      </c>
      <c r="M112" s="19" t="s">
        <v>82</v>
      </c>
      <c r="N112" s="19"/>
      <c r="O112" s="19"/>
    </row>
    <row r="113" spans="1:15" hidden="1">
      <c r="A113" s="21" t="str">
        <f t="shared" si="3"/>
        <v>C-19D</v>
      </c>
      <c r="B113" s="19">
        <v>74</v>
      </c>
      <c r="C113" s="19">
        <v>163</v>
      </c>
      <c r="D113" s="19" t="s">
        <v>32</v>
      </c>
      <c r="E113" s="19" t="s">
        <v>18</v>
      </c>
      <c r="F113" s="21" t="s">
        <v>31</v>
      </c>
      <c r="G113" s="29">
        <v>5</v>
      </c>
      <c r="H113" s="19" t="s">
        <v>65</v>
      </c>
      <c r="I113" s="19">
        <v>69.010000000000005</v>
      </c>
      <c r="J113" s="25">
        <v>44927</v>
      </c>
      <c r="K113" s="16">
        <v>2450000</v>
      </c>
      <c r="L113" s="26" t="s">
        <v>58</v>
      </c>
      <c r="M113" s="19" t="s">
        <v>82</v>
      </c>
      <c r="N113" s="19"/>
      <c r="O113" s="19"/>
    </row>
    <row r="114" spans="1:15">
      <c r="A114" s="21" t="str">
        <f t="shared" si="3"/>
        <v/>
      </c>
      <c r="B114" s="19"/>
      <c r="C114" s="19"/>
      <c r="D114" s="19"/>
      <c r="F114" s="21"/>
      <c r="G114" s="21"/>
      <c r="H114" s="19"/>
      <c r="I114" s="19"/>
      <c r="J114" s="24"/>
      <c r="K114" s="71">
        <v>273280000</v>
      </c>
      <c r="L114" s="19"/>
      <c r="M114" s="19"/>
      <c r="N114" s="19"/>
      <c r="O114" s="19"/>
    </row>
    <row r="115" spans="1:15">
      <c r="A115" s="22"/>
      <c r="B115" s="19"/>
      <c r="C115" s="22"/>
      <c r="D115" s="22"/>
      <c r="F115" s="22"/>
      <c r="G115" s="22"/>
      <c r="H115" s="22"/>
      <c r="I115" s="22"/>
      <c r="J115" s="19"/>
      <c r="L115" s="19"/>
      <c r="M115" s="22"/>
      <c r="N115" s="22"/>
      <c r="O115" s="22"/>
    </row>
    <row r="116" spans="1:15">
      <c r="A116" s="22"/>
      <c r="B116" s="19"/>
      <c r="C116" s="22"/>
      <c r="D116" s="22"/>
      <c r="F116" s="22"/>
      <c r="G116" s="22"/>
      <c r="H116" s="22"/>
      <c r="I116" s="22"/>
      <c r="J116" s="19"/>
      <c r="L116" s="19"/>
      <c r="M116" s="22"/>
      <c r="N116" s="22"/>
      <c r="O116" s="22"/>
    </row>
    <row r="117" spans="1:15">
      <c r="A117" s="22"/>
      <c r="B117" s="19"/>
      <c r="C117" s="22"/>
      <c r="D117" s="22"/>
      <c r="F117" s="22"/>
      <c r="G117" s="22"/>
      <c r="H117" s="22"/>
      <c r="I117" s="22"/>
      <c r="J117" s="19"/>
      <c r="L117" s="19"/>
      <c r="M117" s="22"/>
      <c r="N117" s="22"/>
      <c r="O117" s="22"/>
    </row>
    <row r="118" spans="1:15">
      <c r="A118" s="22"/>
      <c r="B118" s="19"/>
      <c r="C118" s="22"/>
      <c r="D118" s="22"/>
      <c r="F118" s="22"/>
      <c r="G118" s="22"/>
      <c r="H118" s="22"/>
      <c r="I118" s="22"/>
      <c r="J118" s="19"/>
      <c r="L118" s="19"/>
      <c r="M118" s="22"/>
      <c r="N118" s="22"/>
      <c r="O118" s="22"/>
    </row>
    <row r="119" spans="1:15">
      <c r="A119" s="22"/>
      <c r="B119" s="19"/>
      <c r="C119" s="22"/>
      <c r="D119" s="22"/>
      <c r="F119" s="22"/>
      <c r="G119" s="22"/>
      <c r="H119" s="22"/>
      <c r="I119" s="22"/>
      <c r="J119" s="19"/>
      <c r="L119" s="19"/>
      <c r="M119" s="22"/>
      <c r="N119" s="22"/>
      <c r="O119" s="22"/>
    </row>
    <row r="120" spans="1:15">
      <c r="A120" s="22"/>
      <c r="B120" s="19"/>
      <c r="C120" s="22"/>
      <c r="D120" s="22"/>
      <c r="F120" s="22"/>
      <c r="G120" s="22"/>
      <c r="H120" s="22"/>
      <c r="I120" s="22"/>
      <c r="J120" s="19"/>
      <c r="L120" s="19"/>
      <c r="M120" s="22"/>
      <c r="N120" s="22"/>
      <c r="O120" s="22"/>
    </row>
    <row r="121" spans="1:15">
      <c r="A121" s="22"/>
      <c r="B121" s="19"/>
      <c r="C121" s="22"/>
      <c r="D121" s="22"/>
      <c r="F121" s="22"/>
      <c r="G121" s="22"/>
      <c r="H121" s="22"/>
      <c r="I121" s="22"/>
      <c r="J121" s="19"/>
      <c r="L121" s="19"/>
      <c r="M121" s="22"/>
      <c r="N121" s="22"/>
      <c r="O121" s="22"/>
    </row>
    <row r="122" spans="1:15">
      <c r="A122" s="22"/>
      <c r="B122" s="19"/>
      <c r="C122" s="22"/>
      <c r="D122" s="22"/>
      <c r="F122" s="22"/>
      <c r="G122" s="22"/>
      <c r="H122" s="22"/>
      <c r="I122" s="22"/>
      <c r="J122" s="19"/>
      <c r="L122" s="19"/>
      <c r="M122" s="22"/>
      <c r="N122" s="22"/>
      <c r="O122" s="22"/>
    </row>
    <row r="123" spans="1:15">
      <c r="A123" s="22"/>
      <c r="B123" s="19"/>
      <c r="C123" s="22"/>
      <c r="D123" s="22"/>
      <c r="F123" s="22"/>
      <c r="G123" s="22"/>
      <c r="H123" s="22"/>
      <c r="I123" s="22"/>
      <c r="J123" s="19"/>
      <c r="L123" s="19"/>
      <c r="M123" s="22"/>
      <c r="N123" s="22"/>
      <c r="O123" s="22"/>
    </row>
    <row r="124" spans="1:15">
      <c r="A124" s="22"/>
      <c r="B124" s="19"/>
      <c r="C124" s="22"/>
      <c r="D124" s="22"/>
      <c r="F124" s="22"/>
      <c r="G124" s="22"/>
      <c r="H124" s="22"/>
      <c r="I124" s="22"/>
      <c r="J124" s="19"/>
      <c r="L124" s="19"/>
      <c r="M124" s="22"/>
      <c r="N124" s="22"/>
      <c r="O124" s="22"/>
    </row>
    <row r="125" spans="1:15">
      <c r="A125" s="22"/>
      <c r="B125" s="19"/>
      <c r="C125" s="22"/>
      <c r="D125" s="22"/>
      <c r="F125" s="22"/>
      <c r="G125" s="22"/>
      <c r="H125" s="22"/>
      <c r="I125" s="22"/>
      <c r="J125" s="19"/>
      <c r="L125" s="19"/>
      <c r="M125" s="22"/>
      <c r="N125" s="22"/>
      <c r="O125" s="22"/>
    </row>
    <row r="126" spans="1:15">
      <c r="A126" s="22"/>
      <c r="B126" s="19"/>
      <c r="C126" s="22"/>
      <c r="D126" s="22"/>
      <c r="F126" s="22"/>
      <c r="G126" s="22"/>
      <c r="H126" s="22"/>
      <c r="I126" s="22"/>
      <c r="J126" s="19"/>
      <c r="L126" s="19"/>
      <c r="M126" s="22"/>
      <c r="N126" s="22"/>
      <c r="O126" s="22"/>
    </row>
    <row r="127" spans="1:15">
      <c r="A127" s="22"/>
      <c r="B127" s="19"/>
      <c r="C127" s="22"/>
      <c r="D127" s="22"/>
      <c r="F127" s="22"/>
      <c r="G127" s="22"/>
      <c r="H127" s="22"/>
      <c r="I127" s="22"/>
      <c r="J127" s="19"/>
      <c r="L127" s="19"/>
      <c r="M127" s="22"/>
      <c r="N127" s="22"/>
      <c r="O127" s="22"/>
    </row>
    <row r="128" spans="1:15">
      <c r="A128" s="22"/>
      <c r="B128" s="19"/>
      <c r="C128" s="22"/>
      <c r="D128" s="22"/>
      <c r="F128" s="22"/>
      <c r="G128" s="22"/>
      <c r="H128" s="22"/>
      <c r="I128" s="22"/>
      <c r="J128" s="19"/>
      <c r="L128" s="19"/>
      <c r="M128" s="22"/>
      <c r="N128" s="22"/>
      <c r="O128" s="22"/>
    </row>
    <row r="129" spans="1:15">
      <c r="A129" s="22"/>
      <c r="B129" s="19"/>
      <c r="C129" s="22"/>
      <c r="D129" s="22"/>
      <c r="F129" s="22"/>
      <c r="G129" s="22"/>
      <c r="H129" s="22"/>
      <c r="I129" s="22"/>
      <c r="J129" s="19"/>
      <c r="L129" s="19"/>
      <c r="M129" s="22"/>
      <c r="N129" s="22"/>
      <c r="O129" s="22"/>
    </row>
  </sheetData>
  <sheetProtection algorithmName="SHA-512" hashValue="qC9PpwSqoYwepgIBw6LIhab7/CfsUVV4nN4FgqfRuT/y0eZ8elv75fi2ySIVAobYntRuAeWCGrEDTLBOx8w5AQ==" saltValue="eTyVJaXPT6gaoG6A1E9viA==" spinCount="100000" sheet="1" objects="1" scenarios="1"/>
  <autoFilter ref="B1:U114">
    <filterColumn colId="10">
      <filters blank="1">
        <filter val="DISPONIBLE"/>
      </filters>
    </filterColumn>
    <filterColumn colId="16" showButton="0"/>
  </autoFilter>
  <mergeCells count="1">
    <mergeCell ref="R1:S1"/>
  </mergeCells>
  <conditionalFormatting sqref="L2:L113">
    <cfRule type="containsText" dxfId="579" priority="1" operator="containsText" text="BLOQUEADO">
      <formula>NOT(ISERROR(SEARCH("BLOQUEADO",L2)))</formula>
    </cfRule>
    <cfRule type="containsText" dxfId="578" priority="2" operator="containsText" text="DISPONIBLE">
      <formula>NOT(ISERROR(SEARCH("DISPONIBLE",L2)))</formula>
    </cfRule>
    <cfRule type="containsText" dxfId="577" priority="3" operator="containsText" text="RESERVADO">
      <formula>NOT(ISERROR(SEARCH("RESERVADO",L2)))</formula>
    </cfRule>
    <cfRule type="containsText" dxfId="576" priority="4" operator="containsText" text="VENDIDO">
      <formula>NOT(ISERROR(SEARCH("VENDIDO",L2)))</formula>
    </cfRule>
  </conditionalFormatting>
  <dataValidations disablePrompts="1" count="1">
    <dataValidation type="list" allowBlank="1" showInputMessage="1" showErrorMessage="1" sqref="L2:L113">
      <formula1>"DISPONIBLE, RESERVADO, VENDIDO, BLOQUEADO"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BG45"/>
  <sheetViews>
    <sheetView showGridLines="0" topLeftCell="M12" zoomScale="113" zoomScaleNormal="159" workbookViewId="0">
      <selection activeCell="V7" sqref="V7"/>
    </sheetView>
  </sheetViews>
  <sheetFormatPr baseColWidth="10" defaultRowHeight="12.75"/>
  <cols>
    <col min="4" max="4" width="11.140625" bestFit="1" customWidth="1"/>
    <col min="5" max="5" width="1.85546875" customWidth="1"/>
    <col min="7" max="7" width="11.140625" bestFit="1" customWidth="1"/>
    <col min="8" max="8" width="0.28515625" customWidth="1"/>
    <col min="10" max="10" width="11.140625" bestFit="1" customWidth="1"/>
    <col min="11" max="11" width="1.85546875" customWidth="1"/>
    <col min="13" max="13" width="11.28515625" bestFit="1" customWidth="1"/>
    <col min="14" max="14" width="0.28515625" customWidth="1"/>
    <col min="16" max="16" width="11.42578125" bestFit="1" customWidth="1"/>
    <col min="17" max="17" width="1.85546875" customWidth="1"/>
    <col min="19" max="19" width="11.85546875" bestFit="1" customWidth="1"/>
    <col min="20" max="20" width="1.85546875" customWidth="1"/>
    <col min="22" max="22" width="12" bestFit="1" customWidth="1"/>
    <col min="23" max="23" width="0.28515625" customWidth="1"/>
    <col min="25" max="25" width="11.85546875" bestFit="1" customWidth="1"/>
    <col min="26" max="26" width="1.85546875" customWidth="1"/>
    <col min="28" max="28" width="11.85546875" bestFit="1" customWidth="1"/>
    <col min="29" max="29" width="0.28515625" customWidth="1"/>
    <col min="31" max="31" width="11.7109375" bestFit="1" customWidth="1"/>
    <col min="32" max="32" width="1.85546875" customWidth="1"/>
    <col min="34" max="34" width="11.7109375" bestFit="1" customWidth="1"/>
    <col min="35" max="35" width="0.28515625" customWidth="1"/>
    <col min="37" max="37" width="11.7109375" bestFit="1" customWidth="1"/>
    <col min="38" max="38" width="1.85546875" customWidth="1"/>
    <col min="40" max="40" width="16.85546875" bestFit="1" customWidth="1"/>
    <col min="41" max="41" width="0.28515625" customWidth="1"/>
    <col min="43" max="43" width="16.7109375" bestFit="1" customWidth="1"/>
    <col min="44" max="44" width="1.85546875" customWidth="1"/>
    <col min="46" max="46" width="16.42578125" bestFit="1" customWidth="1"/>
    <col min="47" max="47" width="0.28515625" customWidth="1"/>
    <col min="49" max="49" width="16.140625" customWidth="1"/>
    <col min="50" max="50" width="1.85546875" customWidth="1"/>
    <col min="52" max="52" width="16.42578125" bestFit="1" customWidth="1"/>
    <col min="53" max="53" width="0.28515625" customWidth="1"/>
    <col min="55" max="55" width="16.42578125" bestFit="1" customWidth="1"/>
    <col min="56" max="56" width="1.85546875" customWidth="1"/>
    <col min="58" max="58" width="11.28515625" bestFit="1" customWidth="1"/>
  </cols>
  <sheetData>
    <row r="12" spans="16:30" ht="13.5" thickBot="1"/>
    <row r="13" spans="16:30">
      <c r="R13" s="150" t="str">
        <f>VLOOKUP(R14,Inventario!$1:$1048576,12,0)</f>
        <v>DISPONIBLE</v>
      </c>
      <c r="S13" s="151"/>
      <c r="T13" s="152"/>
      <c r="U13" s="151" t="str">
        <f>VLOOKUP(U14,Inventario!$1:$1048576,12,0)</f>
        <v>DISPONIBLE</v>
      </c>
      <c r="V13" s="153"/>
      <c r="W13" s="51"/>
      <c r="X13" s="150" t="str">
        <f>VLOOKUP(X14,Inventario!$1:$1048576,12,0)</f>
        <v>DISPONIBLE</v>
      </c>
      <c r="Y13" s="151"/>
      <c r="Z13" s="152"/>
      <c r="AA13" s="151" t="str">
        <f>VLOOKUP(AA14,Inventario!$1:$1048576,12,0)</f>
        <v>DISPONIBLE</v>
      </c>
      <c r="AB13" s="153"/>
      <c r="AC13" s="53"/>
    </row>
    <row r="14" spans="16:30" ht="18">
      <c r="P14" s="133" t="s">
        <v>65</v>
      </c>
      <c r="Q14" s="134"/>
      <c r="R14" s="37" t="s">
        <v>113</v>
      </c>
      <c r="S14" s="39">
        <f>IF(R13="DISPONIBLE",VLOOKUP(R14,Inventario!$1:$1048576,11,0),"")</f>
        <v>2460000</v>
      </c>
      <c r="T14" s="139"/>
      <c r="U14" s="33" t="s">
        <v>114</v>
      </c>
      <c r="V14" s="39">
        <f>IF(U13="DISPONIBLE",VLOOKUP(U14,Inventario!$1:$1048576,11,0),"")</f>
        <v>2460000</v>
      </c>
      <c r="W14" s="48"/>
      <c r="X14" s="37" t="s">
        <v>118</v>
      </c>
      <c r="Y14" s="39">
        <f>IF(X13="DISPONIBLE",VLOOKUP(X14,Inventario!$1:$1048576,11,0),"")</f>
        <v>2460000</v>
      </c>
      <c r="Z14" s="139"/>
      <c r="AA14" s="33" t="s">
        <v>115</v>
      </c>
      <c r="AB14" s="39">
        <f>IF(AA13="DISPONIBLE",VLOOKUP(AA14,Inventario!$1:$1048576,11,0),"")</f>
        <v>2460000</v>
      </c>
      <c r="AC14" s="40"/>
      <c r="AD14" s="60" t="s">
        <v>65</v>
      </c>
    </row>
    <row r="15" spans="16:30" ht="0.95" customHeight="1">
      <c r="P15" s="60"/>
      <c r="R15" s="34"/>
      <c r="S15" s="32"/>
      <c r="T15" s="139"/>
      <c r="U15" s="32"/>
      <c r="V15" s="35"/>
      <c r="W15" s="52"/>
      <c r="X15" s="34"/>
      <c r="Y15" s="32"/>
      <c r="Z15" s="139"/>
      <c r="AA15" s="32"/>
      <c r="AB15" s="35"/>
      <c r="AC15" s="36"/>
      <c r="AD15" s="60"/>
    </row>
    <row r="16" spans="16:30">
      <c r="P16" s="60"/>
      <c r="R16" s="141" t="str">
        <f>VLOOKUP(R17,Inventario!$1:$1048576,12,0)</f>
        <v>DISPONIBLE</v>
      </c>
      <c r="S16" s="142"/>
      <c r="T16" s="139"/>
      <c r="U16" s="142" t="str">
        <f>VLOOKUP(U17,Inventario!$1:$1048576,12,0)</f>
        <v>DISPONIBLE</v>
      </c>
      <c r="V16" s="143"/>
      <c r="W16" s="49"/>
      <c r="X16" s="141" t="str">
        <f>VLOOKUP(X17,Inventario!$1:$1048576,12,0)</f>
        <v>DISPONIBLE</v>
      </c>
      <c r="Y16" s="142"/>
      <c r="Z16" s="139"/>
      <c r="AA16" s="142" t="str">
        <f>VLOOKUP(AA17,Inventario!$1:$1048576,12,0)</f>
        <v>DISPONIBLE</v>
      </c>
      <c r="AB16" s="143"/>
      <c r="AC16" s="53"/>
      <c r="AD16" s="60"/>
    </row>
    <row r="17" spans="2:59" ht="18">
      <c r="P17" s="133" t="s">
        <v>66</v>
      </c>
      <c r="Q17" s="134"/>
      <c r="R17" s="37" t="s">
        <v>112</v>
      </c>
      <c r="S17" s="39">
        <f>IF(R16="DISPONIBLE",VLOOKUP(R17,Inventario!$1:$1048576,11,0),"")</f>
        <v>2475000</v>
      </c>
      <c r="T17" s="139"/>
      <c r="U17" s="33" t="s">
        <v>111</v>
      </c>
      <c r="V17" s="39">
        <f>IF(U16="DISPONIBLE",VLOOKUP(U17,Inventario!$1:$1048576,11,0),"")</f>
        <v>2475000</v>
      </c>
      <c r="W17" s="48"/>
      <c r="X17" s="37" t="s">
        <v>117</v>
      </c>
      <c r="Y17" s="39">
        <f>IF(X16="DISPONIBLE",VLOOKUP(X17,Inventario!$1:$1048576,11,0),"")</f>
        <v>2475000</v>
      </c>
      <c r="Z17" s="139"/>
      <c r="AA17" s="33" t="s">
        <v>116</v>
      </c>
      <c r="AB17" s="39">
        <f>IF(AA16="DISPONIBLE",VLOOKUP(AA17,Inventario!$1:$1048576,11,0),"")</f>
        <v>2475000</v>
      </c>
      <c r="AC17" s="40"/>
      <c r="AD17" s="60" t="s">
        <v>66</v>
      </c>
    </row>
    <row r="18" spans="2:59" ht="13.5" thickBot="1">
      <c r="P18" s="61"/>
      <c r="R18" s="173" t="s">
        <v>109</v>
      </c>
      <c r="S18" s="174"/>
      <c r="T18" s="174"/>
      <c r="U18" s="174"/>
      <c r="V18" s="175"/>
      <c r="W18" s="69"/>
      <c r="X18" s="157" t="s">
        <v>110</v>
      </c>
      <c r="Y18" s="158"/>
      <c r="Z18" s="158"/>
      <c r="AA18" s="158"/>
      <c r="AB18" s="159"/>
      <c r="AC18" s="42"/>
      <c r="AD18" s="61"/>
    </row>
    <row r="19" spans="2:59">
      <c r="P19" s="135" t="s">
        <v>69</v>
      </c>
      <c r="Q19" s="135"/>
      <c r="R19" s="38" t="s">
        <v>0</v>
      </c>
      <c r="S19" s="38" t="s">
        <v>30</v>
      </c>
      <c r="T19" s="38"/>
      <c r="U19" s="38" t="s">
        <v>31</v>
      </c>
      <c r="V19" s="38" t="s">
        <v>29</v>
      </c>
      <c r="W19" s="38"/>
      <c r="X19" s="38" t="s">
        <v>0</v>
      </c>
      <c r="Y19" s="38" t="s">
        <v>30</v>
      </c>
      <c r="Z19" s="38"/>
      <c r="AA19" s="38" t="s">
        <v>31</v>
      </c>
      <c r="AB19" s="38" t="s">
        <v>29</v>
      </c>
      <c r="AC19" s="38"/>
      <c r="AD19" s="60" t="s">
        <v>69</v>
      </c>
    </row>
    <row r="20" spans="2:59">
      <c r="P20" s="59"/>
      <c r="R20" s="164" t="s">
        <v>108</v>
      </c>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row>
    <row r="21" spans="2:59">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row>
    <row r="22" spans="2:59" ht="13.5" thickBot="1">
      <c r="P22" s="130" t="s">
        <v>69</v>
      </c>
      <c r="Q22" s="130"/>
      <c r="R22" s="38" t="s">
        <v>0</v>
      </c>
      <c r="S22" s="38" t="s">
        <v>29</v>
      </c>
      <c r="T22" s="163" t="s">
        <v>122</v>
      </c>
      <c r="U22" s="163"/>
      <c r="V22" s="163"/>
      <c r="W22" s="54"/>
      <c r="X22" s="38" t="s">
        <v>29</v>
      </c>
      <c r="Y22" s="38" t="s">
        <v>31</v>
      </c>
      <c r="Z22" s="38"/>
      <c r="AA22" s="38" t="s">
        <v>30</v>
      </c>
      <c r="AB22" s="38" t="s">
        <v>0</v>
      </c>
      <c r="AC22" s="38"/>
      <c r="AD22" s="38" t="s">
        <v>29</v>
      </c>
      <c r="AE22" s="38" t="s">
        <v>31</v>
      </c>
      <c r="AF22" s="38"/>
      <c r="AG22" s="38" t="s">
        <v>30</v>
      </c>
      <c r="AH22" s="38" t="s">
        <v>0</v>
      </c>
      <c r="AJ22" s="38" t="s">
        <v>29</v>
      </c>
      <c r="AK22" s="38" t="s">
        <v>31</v>
      </c>
      <c r="AL22" s="38"/>
      <c r="AM22" s="38" t="s">
        <v>30</v>
      </c>
      <c r="AN22" s="38" t="s">
        <v>0</v>
      </c>
      <c r="AO22" s="38"/>
      <c r="AP22" s="38" t="s">
        <v>29</v>
      </c>
      <c r="AQ22" s="38" t="s">
        <v>31</v>
      </c>
      <c r="AR22" s="38"/>
      <c r="AS22" s="38" t="s">
        <v>30</v>
      </c>
      <c r="AT22" s="38" t="s">
        <v>0</v>
      </c>
      <c r="AU22" s="38"/>
      <c r="AV22" s="38" t="s">
        <v>29</v>
      </c>
      <c r="AW22" s="38" t="s">
        <v>31</v>
      </c>
      <c r="AX22" s="38"/>
      <c r="AY22" s="38" t="s">
        <v>30</v>
      </c>
      <c r="AZ22" s="38" t="s">
        <v>0</v>
      </c>
      <c r="BA22" s="38"/>
      <c r="BB22" s="38" t="s">
        <v>29</v>
      </c>
      <c r="BC22" s="38" t="s">
        <v>31</v>
      </c>
      <c r="BD22" s="38"/>
      <c r="BE22" s="38" t="s">
        <v>30</v>
      </c>
      <c r="BF22" s="38" t="s">
        <v>0</v>
      </c>
      <c r="BG22" s="60" t="s">
        <v>69</v>
      </c>
    </row>
    <row r="23" spans="2:59" ht="12.95" customHeight="1">
      <c r="P23" s="68"/>
      <c r="Q23" s="68"/>
      <c r="R23" s="171" t="s">
        <v>119</v>
      </c>
      <c r="S23" s="172"/>
      <c r="T23" s="163"/>
      <c r="U23" s="163"/>
      <c r="V23" s="163"/>
      <c r="W23" s="55"/>
      <c r="X23" s="168" t="s">
        <v>123</v>
      </c>
      <c r="Y23" s="148"/>
      <c r="Z23" s="148"/>
      <c r="AA23" s="148"/>
      <c r="AB23" s="149"/>
      <c r="AC23" s="70"/>
      <c r="AD23" s="136" t="s">
        <v>128</v>
      </c>
      <c r="AE23" s="137"/>
      <c r="AF23" s="137"/>
      <c r="AG23" s="137"/>
      <c r="AH23" s="138"/>
      <c r="AI23" s="167"/>
      <c r="AJ23" s="147" t="s">
        <v>133</v>
      </c>
      <c r="AK23" s="148"/>
      <c r="AL23" s="148"/>
      <c r="AM23" s="148"/>
      <c r="AN23" s="149"/>
      <c r="AO23" s="70"/>
      <c r="AP23" s="136" t="s">
        <v>138</v>
      </c>
      <c r="AQ23" s="137"/>
      <c r="AR23" s="137"/>
      <c r="AS23" s="137"/>
      <c r="AT23" s="138"/>
      <c r="AU23" s="70"/>
      <c r="AV23" s="147" t="s">
        <v>143</v>
      </c>
      <c r="AW23" s="148"/>
      <c r="AX23" s="148"/>
      <c r="AY23" s="148"/>
      <c r="AZ23" s="149"/>
      <c r="BA23" s="70"/>
      <c r="BB23" s="136" t="s">
        <v>148</v>
      </c>
      <c r="BC23" s="137"/>
      <c r="BD23" s="137"/>
      <c r="BE23" s="137"/>
      <c r="BF23" s="138"/>
    </row>
    <row r="24" spans="2:59" ht="18">
      <c r="P24" s="131" t="s">
        <v>66</v>
      </c>
      <c r="Q24" s="132"/>
      <c r="R24" s="37" t="s">
        <v>120</v>
      </c>
      <c r="S24" s="39">
        <f>IF(R26="DISPONIBLE",VLOOKUP(R24,Inventario!$1:$1048576,11,0),"")</f>
        <v>2490000</v>
      </c>
      <c r="T24" s="163"/>
      <c r="U24" s="163"/>
      <c r="V24" s="163"/>
      <c r="W24" s="56"/>
      <c r="X24" s="43" t="s">
        <v>124</v>
      </c>
      <c r="Y24" s="39">
        <f>IF(X26="DISPONIBLE",VLOOKUP(X24,Inventario!$1:$1048576,11,0),"")</f>
        <v>2475000</v>
      </c>
      <c r="Z24" s="139"/>
      <c r="AA24" s="33" t="s">
        <v>125</v>
      </c>
      <c r="AB24" s="41">
        <f>VLOOKUP(AA24,Inventario!$1:$1048576,11,0)</f>
        <v>2475000</v>
      </c>
      <c r="AC24" s="48"/>
      <c r="AD24" s="37" t="s">
        <v>129</v>
      </c>
      <c r="AE24" s="41">
        <f>VLOOKUP(AD24,Inventario!$1:$1048576,11,0)</f>
        <v>2475000</v>
      </c>
      <c r="AF24" s="139"/>
      <c r="AG24" s="33" t="s">
        <v>130</v>
      </c>
      <c r="AH24" s="41">
        <f>VLOOKUP(AG24,Inventario!$1:$1048576,11,0)</f>
        <v>2475000</v>
      </c>
      <c r="AI24" s="167"/>
      <c r="AJ24" s="37" t="s">
        <v>134</v>
      </c>
      <c r="AK24" s="41">
        <f>VLOOKUP(AJ24,Inventario!$1:$1048576,11,0)</f>
        <v>2475000</v>
      </c>
      <c r="AL24" s="139"/>
      <c r="AM24" s="33" t="s">
        <v>136</v>
      </c>
      <c r="AN24" s="41">
        <f>VLOOKUP(AM24,Inventario!$1:$1048576,11,0)</f>
        <v>2475000</v>
      </c>
      <c r="AO24" s="48"/>
      <c r="AP24" s="37" t="s">
        <v>139</v>
      </c>
      <c r="AQ24" s="41">
        <f>VLOOKUP(AP24,Inventario!$1:$1048576,11,0)</f>
        <v>2465000</v>
      </c>
      <c r="AR24" s="139"/>
      <c r="AS24" s="33" t="s">
        <v>141</v>
      </c>
      <c r="AT24" s="41">
        <f>VLOOKUP(AS24,Inventario!$1:$1048576,11,0)</f>
        <v>2465000</v>
      </c>
      <c r="AU24" s="48"/>
      <c r="AV24" s="37" t="s">
        <v>144</v>
      </c>
      <c r="AW24" s="41">
        <f>VLOOKUP(AV24,Inventario!$1:$1048576,11,0)</f>
        <v>2465000</v>
      </c>
      <c r="AX24" s="139"/>
      <c r="AY24" s="33" t="s">
        <v>146</v>
      </c>
      <c r="AZ24" s="41">
        <f>VLOOKUP(AY24,Inventario!$1:$1048576,11,0)</f>
        <v>2465000</v>
      </c>
      <c r="BA24" s="48"/>
      <c r="BB24" s="37" t="s">
        <v>149</v>
      </c>
      <c r="BC24" s="41">
        <f>VLOOKUP(BB24,Inventario!$1:$1048576,11,0)</f>
        <v>2475000</v>
      </c>
      <c r="BD24" s="139"/>
      <c r="BE24" s="33" t="s">
        <v>151</v>
      </c>
      <c r="BF24" s="41">
        <f>VLOOKUP(BE24,Inventario!$1:$1048576,11,0)</f>
        <v>2475000</v>
      </c>
      <c r="BG24" s="60" t="s">
        <v>66</v>
      </c>
    </row>
    <row r="25" spans="2:59" ht="0.95" customHeight="1">
      <c r="P25" s="30"/>
      <c r="Q25" s="30"/>
      <c r="R25" s="141" t="str">
        <f>VLOOKUP(R24,Inventario!$1:$1048576,12,0)</f>
        <v>DISPONIBLE</v>
      </c>
      <c r="S25" s="160"/>
      <c r="T25" s="163"/>
      <c r="U25" s="163"/>
      <c r="V25" s="163"/>
      <c r="W25" s="56"/>
      <c r="X25" s="170" t="str">
        <f>VLOOKUP(X24,Inventario!$1:$1048576,12,0)</f>
        <v>DISPONIBLE</v>
      </c>
      <c r="Y25" s="142"/>
      <c r="Z25" s="139"/>
      <c r="AA25" s="142" t="str">
        <f>VLOOKUP(AA24,Inventario!$1:$1048576,12,0)</f>
        <v>DISPONIBLE</v>
      </c>
      <c r="AB25" s="143"/>
      <c r="AC25" s="49"/>
      <c r="AD25" s="141" t="str">
        <f>VLOOKUP(AD24,Inventario!$1:$1048576,12,0)</f>
        <v>DISPONIBLE</v>
      </c>
      <c r="AE25" s="142"/>
      <c r="AF25" s="139"/>
      <c r="AG25" s="142" t="str">
        <f>VLOOKUP(AG24,Inventario!$1:$1048576,12,0)</f>
        <v>DISPONIBLE</v>
      </c>
      <c r="AH25" s="143"/>
      <c r="AI25" s="167"/>
      <c r="AJ25" s="141" t="str">
        <f>VLOOKUP(AJ24,Inventario!$1:$1048576,12,0)</f>
        <v>DISPONIBLE</v>
      </c>
      <c r="AK25" s="142"/>
      <c r="AL25" s="139"/>
      <c r="AM25" s="142" t="str">
        <f>VLOOKUP(AM24,Inventario!$1:$1048576,12,0)</f>
        <v>DISPONIBLE</v>
      </c>
      <c r="AN25" s="143"/>
      <c r="AO25" s="49"/>
      <c r="AP25" s="141" t="str">
        <f>VLOOKUP(AP24,Inventario!$1:$1048576,12,0)</f>
        <v>DISPONIBLE</v>
      </c>
      <c r="AQ25" s="142"/>
      <c r="AR25" s="139"/>
      <c r="AS25" s="142" t="str">
        <f>VLOOKUP(AS24,Inventario!$1:$1048576,12,0)</f>
        <v>DISPONIBLE</v>
      </c>
      <c r="AT25" s="143"/>
      <c r="AU25" s="49"/>
      <c r="AV25" s="141" t="str">
        <f>VLOOKUP(AV24,Inventario!$1:$1048576,12,0)</f>
        <v>DISPONIBLE</v>
      </c>
      <c r="AW25" s="142"/>
      <c r="AX25" s="139"/>
      <c r="AY25" s="142" t="str">
        <f>VLOOKUP(AY24,Inventario!$1:$1048576,12,0)</f>
        <v>DISPONIBLE</v>
      </c>
      <c r="AZ25" s="143"/>
      <c r="BA25" s="49"/>
      <c r="BB25" s="141" t="str">
        <f>VLOOKUP(BB24,Inventario!$1:$1048576,12,0)</f>
        <v>DISPONIBLE</v>
      </c>
      <c r="BC25" s="142"/>
      <c r="BD25" s="139"/>
      <c r="BE25" s="142" t="str">
        <f>VLOOKUP(BE24,Inventario!$1:$1048576,12,0)</f>
        <v>DISPONIBLE</v>
      </c>
      <c r="BF25" s="143"/>
    </row>
    <row r="26" spans="2:59">
      <c r="P26" s="30"/>
      <c r="Q26" s="30"/>
      <c r="R26" s="141" t="str">
        <f>VLOOKUP(R24,Inventario!$1:$1048576,12,0)</f>
        <v>DISPONIBLE</v>
      </c>
      <c r="S26" s="160"/>
      <c r="T26" s="163"/>
      <c r="U26" s="163"/>
      <c r="V26" s="163"/>
      <c r="W26" s="56"/>
      <c r="X26" s="170" t="str">
        <f>VLOOKUP(X24,Inventario!$1:$1048576,12,0)</f>
        <v>DISPONIBLE</v>
      </c>
      <c r="Y26" s="142"/>
      <c r="Z26" s="139"/>
      <c r="AA26" s="142" t="str">
        <f>VLOOKUP(AA24,Inventario!$1:$1048576,12,0)</f>
        <v>DISPONIBLE</v>
      </c>
      <c r="AB26" s="143"/>
      <c r="AC26" s="49"/>
      <c r="AD26" s="141" t="str">
        <f>VLOOKUP(AD24,Inventario!$1:$1048576,12,0)</f>
        <v>DISPONIBLE</v>
      </c>
      <c r="AE26" s="142"/>
      <c r="AF26" s="139"/>
      <c r="AG26" s="142" t="str">
        <f>VLOOKUP(AG24,Inventario!$1:$1048576,12,0)</f>
        <v>DISPONIBLE</v>
      </c>
      <c r="AH26" s="143"/>
      <c r="AI26" s="167"/>
      <c r="AJ26" s="141" t="str">
        <f>VLOOKUP(AJ24,Inventario!$1:$1048576,12,0)</f>
        <v>DISPONIBLE</v>
      </c>
      <c r="AK26" s="142"/>
      <c r="AL26" s="139"/>
      <c r="AM26" s="142" t="str">
        <f>VLOOKUP(AM24,Inventario!$1:$1048576,12,0)</f>
        <v>DISPONIBLE</v>
      </c>
      <c r="AN26" s="143"/>
      <c r="AO26" s="49"/>
      <c r="AP26" s="141" t="str">
        <f>VLOOKUP(AP24,Inventario!$1:$1048576,12,0)</f>
        <v>DISPONIBLE</v>
      </c>
      <c r="AQ26" s="142"/>
      <c r="AR26" s="139"/>
      <c r="AS26" s="142" t="str">
        <f>VLOOKUP(AS24,Inventario!$1:$1048576,12,0)</f>
        <v>DISPONIBLE</v>
      </c>
      <c r="AT26" s="143"/>
      <c r="AU26" s="49"/>
      <c r="AV26" s="141" t="str">
        <f>VLOOKUP(AV24,Inventario!$1:$1048576,12,0)</f>
        <v>DISPONIBLE</v>
      </c>
      <c r="AW26" s="142"/>
      <c r="AX26" s="139"/>
      <c r="AY26" s="142" t="str">
        <f>VLOOKUP(AY24,Inventario!$1:$1048576,12,0)</f>
        <v>DISPONIBLE</v>
      </c>
      <c r="AZ26" s="143"/>
      <c r="BA26" s="49"/>
      <c r="BB26" s="141" t="str">
        <f>VLOOKUP(BB24,Inventario!$1:$1048576,12,0)</f>
        <v>DISPONIBLE</v>
      </c>
      <c r="BC26" s="142"/>
      <c r="BD26" s="139"/>
      <c r="BE26" s="142" t="str">
        <f>VLOOKUP(BE24,Inventario!$1:$1048576,12,0)</f>
        <v>DISPONIBLE</v>
      </c>
      <c r="BF26" s="143"/>
    </row>
    <row r="27" spans="2:59" ht="18">
      <c r="P27" s="131" t="s">
        <v>65</v>
      </c>
      <c r="Q27" s="132"/>
      <c r="R27" s="37" t="s">
        <v>121</v>
      </c>
      <c r="S27" s="39">
        <f>IF(R28="DISPONIBLE",VLOOKUP(R27,Inventario!$1:$1048576,11,0),"")</f>
        <v>2475000</v>
      </c>
      <c r="T27" s="163"/>
      <c r="U27" s="163"/>
      <c r="V27" s="163"/>
      <c r="W27" s="56"/>
      <c r="X27" s="43" t="s">
        <v>127</v>
      </c>
      <c r="Y27" s="39">
        <f>IF(X28="DISPONIBLE",VLOOKUP(X27,Inventario!$1:$1048576,11,0),"")</f>
        <v>2460000</v>
      </c>
      <c r="Z27" s="139"/>
      <c r="AA27" s="33" t="s">
        <v>126</v>
      </c>
      <c r="AB27" s="39">
        <f>IF(AA28="DISPONIBLE",VLOOKUP(AA27,Inventario!$1:$1048576,11,0),"")</f>
        <v>2460000</v>
      </c>
      <c r="AC27" s="48"/>
      <c r="AD27" s="37" t="s">
        <v>131</v>
      </c>
      <c r="AE27" s="39">
        <f>IF(AD28="DISPONIBLE",VLOOKUP(AD27,Inventario!$1:$1048576,11,0),"")</f>
        <v>2460000</v>
      </c>
      <c r="AF27" s="139"/>
      <c r="AG27" s="33" t="s">
        <v>132</v>
      </c>
      <c r="AH27" s="39">
        <f>IF(AG28="DISPONIBLE",VLOOKUP(AG27,Inventario!$1:$1048576,11,0),"")</f>
        <v>2460000</v>
      </c>
      <c r="AI27" s="167"/>
      <c r="AJ27" s="37" t="s">
        <v>135</v>
      </c>
      <c r="AK27" s="39">
        <f>IF(AJ28="DISPONIBLE",VLOOKUP(AJ27,Inventario!$1:$1048576,11,0),"")</f>
        <v>2460000</v>
      </c>
      <c r="AL27" s="139"/>
      <c r="AM27" s="33" t="s">
        <v>137</v>
      </c>
      <c r="AN27" s="39">
        <f>IF(AM28="DISPONIBLE",VLOOKUP(AM27,Inventario!$1:$1048576,11,0),"")</f>
        <v>2460000</v>
      </c>
      <c r="AO27" s="48"/>
      <c r="AP27" s="37" t="s">
        <v>140</v>
      </c>
      <c r="AQ27" s="39">
        <f>IF(AP28="DISPONIBLE",VLOOKUP(AP27,Inventario!$1:$1048576,11,0),"")</f>
        <v>2450000</v>
      </c>
      <c r="AR27" s="139"/>
      <c r="AS27" s="33" t="s">
        <v>142</v>
      </c>
      <c r="AT27" s="39">
        <f>IF(AS28="DISPONIBLE",VLOOKUP(AS27,Inventario!$1:$1048576,11,0),"")</f>
        <v>2450000</v>
      </c>
      <c r="AU27" s="48"/>
      <c r="AV27" s="37" t="s">
        <v>145</v>
      </c>
      <c r="AW27" s="39">
        <f>IF(AV28="DISPONIBLE",VLOOKUP(AV27,Inventario!$1:$1048576,11,0),"")</f>
        <v>2450000</v>
      </c>
      <c r="AX27" s="139"/>
      <c r="AY27" s="33" t="s">
        <v>147</v>
      </c>
      <c r="AZ27" s="39">
        <f>IF(AY28="DISPONIBLE",VLOOKUP(AY27,Inventario!$1:$1048576,11,0),"")</f>
        <v>2450000</v>
      </c>
      <c r="BA27" s="48"/>
      <c r="BB27" s="37" t="s">
        <v>150</v>
      </c>
      <c r="BC27" s="39">
        <f>IF(BB28="DISPONIBLE",VLOOKUP(BB27,Inventario!$1:$1048576,11,0),"")</f>
        <v>2460000</v>
      </c>
      <c r="BD27" s="139"/>
      <c r="BE27" s="33" t="s">
        <v>152</v>
      </c>
      <c r="BF27" s="39">
        <f>IF(BE28="DISPONIBLE",VLOOKUP(BE27,Inventario!$1:$1048576,11,0),"")</f>
        <v>2460000</v>
      </c>
      <c r="BG27" s="60" t="s">
        <v>65</v>
      </c>
    </row>
    <row r="28" spans="2:59" ht="13.5" thickBot="1">
      <c r="P28" s="66"/>
      <c r="Q28" s="67"/>
      <c r="R28" s="144" t="str">
        <f>VLOOKUP(R27,Inventario!$1:$1048576,12,0)</f>
        <v>DISPONIBLE</v>
      </c>
      <c r="S28" s="161"/>
      <c r="T28" s="163"/>
      <c r="U28" s="163"/>
      <c r="V28" s="163"/>
      <c r="W28" s="57"/>
      <c r="X28" s="169" t="str">
        <f>VLOOKUP(X27,Inventario!$1:$1048576,12,0)</f>
        <v>DISPONIBLE</v>
      </c>
      <c r="Y28" s="145"/>
      <c r="Z28" s="140"/>
      <c r="AA28" s="145" t="str">
        <f>VLOOKUP(AA27,Inventario!$1:$1048576,12,0)</f>
        <v>DISPONIBLE</v>
      </c>
      <c r="AB28" s="146"/>
      <c r="AC28" s="50"/>
      <c r="AD28" s="144" t="str">
        <f>VLOOKUP(AD27,Inventario!$1:$1048576,12,0)</f>
        <v>DISPONIBLE</v>
      </c>
      <c r="AE28" s="145"/>
      <c r="AF28" s="140"/>
      <c r="AG28" s="145" t="str">
        <f>VLOOKUP(AG27,Inventario!$1:$1048576,12,0)</f>
        <v>DISPONIBLE</v>
      </c>
      <c r="AH28" s="146"/>
      <c r="AI28" s="167"/>
      <c r="AJ28" s="144" t="str">
        <f>VLOOKUP(AJ27,Inventario!$1:$1048576,12,0)</f>
        <v>DISPONIBLE</v>
      </c>
      <c r="AK28" s="145"/>
      <c r="AL28" s="140"/>
      <c r="AM28" s="145" t="str">
        <f>VLOOKUP(AM27,Inventario!$1:$1048576,12,0)</f>
        <v>DISPONIBLE</v>
      </c>
      <c r="AN28" s="146"/>
      <c r="AO28" s="50"/>
      <c r="AP28" s="144" t="str">
        <f>VLOOKUP(AP27,Inventario!$1:$1048576,12,0)</f>
        <v>DISPONIBLE</v>
      </c>
      <c r="AQ28" s="145"/>
      <c r="AR28" s="140"/>
      <c r="AS28" s="145" t="str">
        <f>VLOOKUP(AS27,Inventario!$1:$1048576,12,0)</f>
        <v>DISPONIBLE</v>
      </c>
      <c r="AT28" s="146"/>
      <c r="AU28" s="50"/>
      <c r="AV28" s="144" t="str">
        <f>VLOOKUP(AV27,Inventario!$1:$1048576,12,0)</f>
        <v>DISPONIBLE</v>
      </c>
      <c r="AW28" s="145"/>
      <c r="AX28" s="140"/>
      <c r="AY28" s="145" t="str">
        <f>VLOOKUP(AY27,Inventario!$1:$1048576,12,0)</f>
        <v>DISPONIBLE</v>
      </c>
      <c r="AZ28" s="146"/>
      <c r="BA28" s="50"/>
      <c r="BB28" s="144" t="str">
        <f>VLOOKUP(BB27,Inventario!$1:$1048576,12,0)</f>
        <v>DISPONIBLE</v>
      </c>
      <c r="BC28" s="145"/>
      <c r="BD28" s="140"/>
      <c r="BE28" s="145" t="str">
        <f>VLOOKUP(BE27,Inventario!$1:$1048576,12,0)</f>
        <v>DISPONIBLE</v>
      </c>
      <c r="BF28" s="146"/>
      <c r="BG28" s="63"/>
    </row>
    <row r="29" spans="2:59" ht="6" customHeight="1" thickBot="1">
      <c r="T29" s="163"/>
      <c r="U29" s="163"/>
      <c r="V29" s="163"/>
      <c r="W29" s="54"/>
      <c r="AR29" s="64"/>
      <c r="AX29" s="64"/>
      <c r="BD29" s="64"/>
    </row>
    <row r="30" spans="2:59">
      <c r="B30" s="65"/>
      <c r="C30" s="150" t="str">
        <f>VLOOKUP(C31,Inventario!$1:$1048576,12,0)</f>
        <v>BLOQUEADO</v>
      </c>
      <c r="D30" s="151"/>
      <c r="E30" s="152"/>
      <c r="F30" s="151" t="str">
        <f>VLOOKUP(F31,Inventario!$1:$1048576,12,0)</f>
        <v>BLOQUEADO</v>
      </c>
      <c r="G30" s="153"/>
      <c r="H30" s="51"/>
      <c r="I30" s="150" t="str">
        <f>VLOOKUP(I31,Inventario!$1:$1048576,12,0)</f>
        <v>BLOQUEADO</v>
      </c>
      <c r="J30" s="151"/>
      <c r="K30" s="152"/>
      <c r="L30" s="151" t="str">
        <f>VLOOKUP(L31,Inventario!$1:$1048576,12,0)</f>
        <v>BLOQUEADO</v>
      </c>
      <c r="M30" s="153"/>
      <c r="N30" s="51"/>
      <c r="O30" s="150" t="str">
        <f>VLOOKUP(O31,Inventario!$1:$1048576,12,0)</f>
        <v>BLOQUEADO</v>
      </c>
      <c r="P30" s="151"/>
      <c r="Q30" s="152"/>
      <c r="R30" s="151" t="str">
        <f>VLOOKUP(R31,Inventario!$1:$1048576,12,0)</f>
        <v>BLOQUEADO</v>
      </c>
      <c r="S30" s="153"/>
      <c r="T30" s="163"/>
      <c r="U30" s="163"/>
      <c r="V30" s="163"/>
      <c r="W30" s="54"/>
      <c r="X30" s="150" t="str">
        <f>VLOOKUP(X31,Inventario!$1:$1048576,12,0)</f>
        <v>BLOQUEADO</v>
      </c>
      <c r="Y30" s="151"/>
      <c r="Z30" s="152"/>
      <c r="AA30" s="151" t="str">
        <f>VLOOKUP(AA31,Inventario!$1:$1048576,12,0)</f>
        <v>BLOQUEADO</v>
      </c>
      <c r="AB30" s="153"/>
      <c r="AD30" s="150" t="str">
        <f>VLOOKUP(AD31,Inventario!$1:$1048576,12,0)</f>
        <v>BLOQUEADO</v>
      </c>
      <c r="AE30" s="151"/>
      <c r="AF30" s="152"/>
      <c r="AG30" s="151" t="str">
        <f>VLOOKUP(AG31,Inventario!$1:$1048576,12,0)</f>
        <v>BLOQUEADO</v>
      </c>
      <c r="AH30" s="153"/>
      <c r="AJ30" s="150" t="str">
        <f>VLOOKUP(AJ31,Inventario!$1:$1048576,12,0)</f>
        <v>BLOQUEADO</v>
      </c>
      <c r="AK30" s="151"/>
      <c r="AL30" s="152"/>
      <c r="AM30" s="151" t="str">
        <f>VLOOKUP(AM31,Inventario!$1:$1048576,12,0)</f>
        <v>BLOQUEADO</v>
      </c>
      <c r="AN30" s="153"/>
      <c r="AP30" s="150" t="str">
        <f>VLOOKUP(AP31,Inventario!$1:$1048576,12,0)</f>
        <v>DISPONIBLE</v>
      </c>
      <c r="AQ30" s="151"/>
      <c r="AR30" s="165"/>
      <c r="AS30" s="151" t="str">
        <f>VLOOKUP(AS31,Inventario!$1:$1048576,12,0)</f>
        <v>DISPONIBLE</v>
      </c>
      <c r="AT30" s="153"/>
      <c r="AU30" s="51"/>
      <c r="AV30" s="150" t="str">
        <f>VLOOKUP(AV31,Inventario!$1:$1048576,12,0)</f>
        <v>DISPONIBLE</v>
      </c>
      <c r="AW30" s="151"/>
      <c r="AX30" s="152"/>
      <c r="AY30" s="151" t="str">
        <f>VLOOKUP(AY31,Inventario!$1:$1048576,12,0)</f>
        <v>DISPONIBLE</v>
      </c>
      <c r="AZ30" s="153"/>
      <c r="BA30" s="51"/>
      <c r="BB30" s="150" t="str">
        <f>VLOOKUP(BB31,Inventario!$1:$1048576,12,0)</f>
        <v>DISPONIBLE</v>
      </c>
      <c r="BC30" s="151"/>
      <c r="BD30" s="152"/>
      <c r="BE30" s="151" t="str">
        <f>VLOOKUP(BE31,Inventario!$1:$1048576,12,0)</f>
        <v>DISPONIBLE</v>
      </c>
      <c r="BF30" s="153"/>
      <c r="BG30" s="62"/>
    </row>
    <row r="31" spans="2:59" ht="12.95" customHeight="1">
      <c r="B31" s="60" t="s">
        <v>65</v>
      </c>
      <c r="C31" s="37" t="s">
        <v>208</v>
      </c>
      <c r="D31" s="39" t="str">
        <f>IF(C30="DISPONIBLE",VLOOKUP(C31,Inventario!$1:$1048576,11,0),"")</f>
        <v/>
      </c>
      <c r="E31" s="139"/>
      <c r="F31" s="33" t="s">
        <v>209</v>
      </c>
      <c r="G31" s="39" t="str">
        <f>IF(F30="DISPONIBLE",VLOOKUP(F31,Inventario!$1:$1048576,11,0),"")</f>
        <v/>
      </c>
      <c r="H31" s="48"/>
      <c r="I31" s="37" t="s">
        <v>204</v>
      </c>
      <c r="J31" s="39" t="str">
        <f>IF(I30="DISPONIBLE",VLOOKUP(I31,Inventario!$1:$1048576,11,0),"")</f>
        <v/>
      </c>
      <c r="K31" s="139"/>
      <c r="L31" s="33" t="s">
        <v>205</v>
      </c>
      <c r="M31" s="39" t="str">
        <f>IF(L30="DISPONIBLE",VLOOKUP(L31,Inventario!$1:$1048576,11,0),"")</f>
        <v/>
      </c>
      <c r="N31" s="48"/>
      <c r="O31" s="37" t="s">
        <v>199</v>
      </c>
      <c r="P31" s="39" t="str">
        <f>IF(O30="DISPONIBLE",VLOOKUP(O31,Inventario!$1:$1048576,11,0),"")</f>
        <v/>
      </c>
      <c r="Q31" s="139"/>
      <c r="R31" s="33" t="s">
        <v>200</v>
      </c>
      <c r="S31" s="39" t="str">
        <f>IF(R30="DISPONIBLE",VLOOKUP(R31,Inventario!$1:$1048576,11,0),"")</f>
        <v/>
      </c>
      <c r="T31" s="163"/>
      <c r="U31" s="163"/>
      <c r="V31" s="163"/>
      <c r="W31" s="54"/>
      <c r="X31" s="37" t="s">
        <v>176</v>
      </c>
      <c r="Y31" s="39" t="str">
        <f>IF(X30="DISPONIBLE",VLOOKUP(X31,Inventario!$1:$1048576,11,0),"")</f>
        <v/>
      </c>
      <c r="Z31" s="139"/>
      <c r="AA31" s="33" t="s">
        <v>175</v>
      </c>
      <c r="AB31" s="39" t="str">
        <f>IF(AA30="DISPONIBLE",VLOOKUP(AA31,Inventario!$1:$1048576,11,0),"")</f>
        <v/>
      </c>
      <c r="AD31" s="37" t="s">
        <v>172</v>
      </c>
      <c r="AE31" s="39" t="str">
        <f>IF(AD30="DISPONIBLE",VLOOKUP(AD31,Inventario!$1:$1048576,11,0),"")</f>
        <v/>
      </c>
      <c r="AF31" s="139"/>
      <c r="AG31" s="33" t="s">
        <v>169</v>
      </c>
      <c r="AH31" s="39" t="str">
        <f>IF(AG30="DISPONIBLE",VLOOKUP(AG31,Inventario!$1:$1048576,11,0),"")</f>
        <v/>
      </c>
      <c r="AJ31" s="37" t="s">
        <v>167</v>
      </c>
      <c r="AK31" s="39" t="str">
        <f>IF(AJ30="DISPONIBLE",VLOOKUP(AJ31,Inventario!$1:$1048576,11,0),"")</f>
        <v/>
      </c>
      <c r="AL31" s="139"/>
      <c r="AM31" s="33" t="s">
        <v>166</v>
      </c>
      <c r="AN31" s="39" t="str">
        <f>IF(AM30="DISPONIBLE",VLOOKUP(AM31,Inventario!$1:$1048576,11,0),"")</f>
        <v/>
      </c>
      <c r="AP31" s="37" t="s">
        <v>157</v>
      </c>
      <c r="AQ31" s="39">
        <f>IF(AP30="DISPONIBLE",VLOOKUP(AP31,Inventario!$1:$1048576,11,0),"")</f>
        <v>2400000</v>
      </c>
      <c r="AR31" s="166"/>
      <c r="AS31" s="33" t="s">
        <v>156</v>
      </c>
      <c r="AT31" s="39">
        <f>IF(AS30="DISPONIBLE",VLOOKUP(AS31,Inventario!$1:$1048576,11,0),"")</f>
        <v>2400000</v>
      </c>
      <c r="AU31" s="48"/>
      <c r="AV31" s="37" t="s">
        <v>95</v>
      </c>
      <c r="AW31" s="39">
        <f>IF(AV30="DISPONIBLE",VLOOKUP(AV31,Inventario!$1:$1048576,11,0),"")</f>
        <v>2400000</v>
      </c>
      <c r="AX31" s="139"/>
      <c r="AY31" s="33" t="s">
        <v>94</v>
      </c>
      <c r="AZ31" s="39">
        <f>IF(AY30="DISPONIBLE",VLOOKUP(AY31,Inventario!$1:$1048576,11,0),"")</f>
        <v>2400000</v>
      </c>
      <c r="BA31" s="48"/>
      <c r="BB31" s="37" t="s">
        <v>92</v>
      </c>
      <c r="BC31" s="39">
        <f>IF(BB30="DISPONIBLE",VLOOKUP(BB31,Inventario!$1:$1048576,11,0),"")</f>
        <v>2450000</v>
      </c>
      <c r="BD31" s="139"/>
      <c r="BE31" s="33" t="s">
        <v>93</v>
      </c>
      <c r="BF31" s="39">
        <f>IF(BE30="DISPONIBLE",VLOOKUP(BE31,Inventario!$1:$1048576,11,0),"")</f>
        <v>2450000</v>
      </c>
      <c r="BG31" s="60" t="s">
        <v>65</v>
      </c>
    </row>
    <row r="32" spans="2:59" ht="0.95" customHeight="1">
      <c r="B32" s="60"/>
      <c r="C32" s="34"/>
      <c r="D32" s="32"/>
      <c r="E32" s="139"/>
      <c r="F32" s="32"/>
      <c r="G32" s="35"/>
      <c r="H32" s="52"/>
      <c r="I32" s="34"/>
      <c r="J32" s="32"/>
      <c r="K32" s="139"/>
      <c r="L32" s="32"/>
      <c r="M32" s="35"/>
      <c r="N32" s="52"/>
      <c r="O32" s="34"/>
      <c r="P32" s="32"/>
      <c r="Q32" s="139"/>
      <c r="R32" s="32"/>
      <c r="S32" s="35"/>
      <c r="T32" s="163"/>
      <c r="U32" s="163"/>
      <c r="V32" s="163"/>
      <c r="W32" s="54"/>
      <c r="X32" s="34"/>
      <c r="Y32" s="32"/>
      <c r="Z32" s="139"/>
      <c r="AA32" s="32"/>
      <c r="AB32" s="35"/>
      <c r="AD32" s="34"/>
      <c r="AE32" s="32"/>
      <c r="AF32" s="139"/>
      <c r="AG32" s="32"/>
      <c r="AH32" s="35"/>
      <c r="AJ32" s="34"/>
      <c r="AK32" s="32"/>
      <c r="AL32" s="139"/>
      <c r="AM32" s="32"/>
      <c r="AN32" s="35"/>
      <c r="AP32" s="34"/>
      <c r="AQ32" s="32"/>
      <c r="AR32" s="166"/>
      <c r="AS32" s="32"/>
      <c r="AT32" s="35"/>
      <c r="AU32" s="52"/>
      <c r="AV32" s="34"/>
      <c r="AW32" s="32"/>
      <c r="AX32" s="139"/>
      <c r="AY32" s="32"/>
      <c r="AZ32" s="35"/>
      <c r="BA32" s="52"/>
      <c r="BB32" s="34"/>
      <c r="BC32" s="32"/>
      <c r="BD32" s="139"/>
      <c r="BE32" s="32"/>
      <c r="BF32" s="35"/>
      <c r="BG32" s="60"/>
    </row>
    <row r="33" spans="2:59">
      <c r="B33" s="60"/>
      <c r="C33" s="141" t="str">
        <f>VLOOKUP(C34,Inventario!$1:$1048576,12,0)</f>
        <v>BLOQUEADO</v>
      </c>
      <c r="D33" s="142"/>
      <c r="E33" s="139"/>
      <c r="F33" s="142" t="str">
        <f>VLOOKUP(F34,Inventario!$1:$1048576,12,0)</f>
        <v>BLOQUEADO</v>
      </c>
      <c r="G33" s="143"/>
      <c r="H33" s="49"/>
      <c r="I33" s="141" t="str">
        <f>VLOOKUP(I34,Inventario!$1:$1048576,12,0)</f>
        <v>BLOQUEADO</v>
      </c>
      <c r="J33" s="142"/>
      <c r="K33" s="139"/>
      <c r="L33" s="142" t="str">
        <f>VLOOKUP(L34,Inventario!$1:$1048576,12,0)</f>
        <v>BLOQUEADO</v>
      </c>
      <c r="M33" s="143"/>
      <c r="N33" s="49"/>
      <c r="O33" s="141" t="str">
        <f>VLOOKUP(O34,Inventario!$1:$1048576,12,0)</f>
        <v>BLOQUEADO</v>
      </c>
      <c r="P33" s="142"/>
      <c r="Q33" s="139"/>
      <c r="R33" s="142" t="str">
        <f>VLOOKUP(R34,Inventario!$1:$1048576,12,0)</f>
        <v>BLOQUEADO</v>
      </c>
      <c r="S33" s="143"/>
      <c r="T33" s="163"/>
      <c r="U33" s="163"/>
      <c r="V33" s="163"/>
      <c r="W33" s="54"/>
      <c r="X33" s="141" t="str">
        <f>VLOOKUP(X34,Inventario!$1:$1048576,12,0)</f>
        <v>BLOQUEADO</v>
      </c>
      <c r="Y33" s="142"/>
      <c r="Z33" s="139"/>
      <c r="AA33" s="142" t="str">
        <f>VLOOKUP(AA34,Inventario!$1:$1048576,12,0)</f>
        <v>BLOQUEADO</v>
      </c>
      <c r="AB33" s="143"/>
      <c r="AD33" s="141" t="str">
        <f>VLOOKUP(AD34,Inventario!$1:$1048576,12,0)</f>
        <v>BLOQUEADO</v>
      </c>
      <c r="AE33" s="142"/>
      <c r="AF33" s="139"/>
      <c r="AG33" s="142" t="str">
        <f>VLOOKUP(AG34,Inventario!$1:$1048576,12,0)</f>
        <v>BLOQUEADO</v>
      </c>
      <c r="AH33" s="143"/>
      <c r="AJ33" s="141" t="str">
        <f>VLOOKUP(AJ34,Inventario!$1:$1048576,12,0)</f>
        <v>BLOQUEADO</v>
      </c>
      <c r="AK33" s="142"/>
      <c r="AL33" s="139"/>
      <c r="AM33" s="142" t="str">
        <f>VLOOKUP(AM34,Inventario!$1:$1048576,12,0)</f>
        <v>BLOQUEADO</v>
      </c>
      <c r="AN33" s="143"/>
      <c r="AP33" s="141" t="str">
        <f>VLOOKUP(AP34,Inventario!$1:$1048576,12,0)</f>
        <v>DISPONIBLE</v>
      </c>
      <c r="AQ33" s="142"/>
      <c r="AR33" s="166"/>
      <c r="AS33" s="142" t="str">
        <f>VLOOKUP(AS34,Inventario!$1:$1048576,12,0)</f>
        <v>DISPONIBLE</v>
      </c>
      <c r="AT33" s="143"/>
      <c r="AU33" s="49"/>
      <c r="AV33" s="141" t="str">
        <f>VLOOKUP(AV34,Inventario!$1:$1048576,12,0)</f>
        <v>DISPONIBLE</v>
      </c>
      <c r="AW33" s="142"/>
      <c r="AX33" s="139"/>
      <c r="AY33" s="142" t="str">
        <f>VLOOKUP(AY34,Inventario!$1:$1048576,12,0)</f>
        <v>DISPONIBLE</v>
      </c>
      <c r="AZ33" s="143"/>
      <c r="BA33" s="49"/>
      <c r="BB33" s="141" t="str">
        <f>VLOOKUP(BB34,Inventario!$1:$1048576,12,0)</f>
        <v>DISPONIBLE</v>
      </c>
      <c r="BC33" s="142"/>
      <c r="BD33" s="139"/>
      <c r="BE33" s="142" t="str">
        <f>VLOOKUP(BE34,Inventario!$1:$1048576,12,0)</f>
        <v>DISPONIBLE</v>
      </c>
      <c r="BF33" s="143"/>
      <c r="BG33" s="60"/>
    </row>
    <row r="34" spans="2:59" ht="18.75" thickBot="1">
      <c r="B34" s="60" t="s">
        <v>66</v>
      </c>
      <c r="C34" s="37" t="s">
        <v>207</v>
      </c>
      <c r="D34" s="39" t="str">
        <f>IF(C33="DISPONIBLE",VLOOKUP(C34,Inventario!$1:$1048576,11,0),"")</f>
        <v/>
      </c>
      <c r="E34" s="139"/>
      <c r="F34" s="33" t="s">
        <v>210</v>
      </c>
      <c r="G34" s="39" t="str">
        <f>IF(F33="DISPONIBLE",VLOOKUP(F34,Inventario!$1:$1048576,11,0),"")</f>
        <v/>
      </c>
      <c r="H34" s="48"/>
      <c r="I34" s="37" t="s">
        <v>203</v>
      </c>
      <c r="J34" s="39" t="str">
        <f>IF(I33="DISPONIBLE",VLOOKUP(I34,Inventario!$1:$1048576,11,0),"")</f>
        <v/>
      </c>
      <c r="K34" s="139"/>
      <c r="L34" s="33" t="s">
        <v>202</v>
      </c>
      <c r="M34" s="39" t="str">
        <f>IF(L33="DISPONIBLE",VLOOKUP(L34,Inventario!$1:$1048576,11,0),"")</f>
        <v/>
      </c>
      <c r="N34" s="48"/>
      <c r="O34" s="37" t="s">
        <v>198</v>
      </c>
      <c r="P34" s="39" t="str">
        <f>IF(O33="DISPONIBLE",VLOOKUP(O34,Inventario!$1:$1048576,11,0),"")</f>
        <v/>
      </c>
      <c r="Q34" s="139"/>
      <c r="R34" s="33" t="s">
        <v>197</v>
      </c>
      <c r="S34" s="39" t="str">
        <f>IF(R33="DISPONIBLE",VLOOKUP(R34,Inventario!$1:$1048576,11,0),"")</f>
        <v/>
      </c>
      <c r="T34" s="163"/>
      <c r="U34" s="163"/>
      <c r="V34" s="163"/>
      <c r="W34" s="54"/>
      <c r="X34" s="37" t="s">
        <v>177</v>
      </c>
      <c r="Y34" s="39" t="str">
        <f>IF(X33="DISPONIBLE",VLOOKUP(X34,Inventario!$1:$1048576,11,0),"")</f>
        <v/>
      </c>
      <c r="Z34" s="139"/>
      <c r="AA34" s="33" t="s">
        <v>174</v>
      </c>
      <c r="AB34" s="39" t="str">
        <f>IF(AA33="DISPONIBLE",VLOOKUP(AA34,Inventario!$1:$1048576,11,0),"")</f>
        <v/>
      </c>
      <c r="AD34" s="37" t="s">
        <v>171</v>
      </c>
      <c r="AE34" s="39" t="str">
        <f>IF(AD33="DISPONIBLE",VLOOKUP(AD34,Inventario!$1:$1048576,11,0),"")</f>
        <v/>
      </c>
      <c r="AF34" s="139"/>
      <c r="AG34" s="33" t="s">
        <v>170</v>
      </c>
      <c r="AH34" s="39" t="str">
        <f>IF(AG33="DISPONIBLE",VLOOKUP(AG34,Inventario!$1:$1048576,11,0),"")</f>
        <v/>
      </c>
      <c r="AJ34" s="37" t="s">
        <v>164</v>
      </c>
      <c r="AK34" s="39" t="str">
        <f>IF(AJ33="DISPONIBLE",VLOOKUP(AJ34,Inventario!$1:$1048576,11,0),"")</f>
        <v/>
      </c>
      <c r="AL34" s="139"/>
      <c r="AM34" s="33" t="s">
        <v>165</v>
      </c>
      <c r="AN34" s="39" t="str">
        <f>IF(AM33="DISPONIBLE",VLOOKUP(AM34,Inventario!$1:$1048576,11,0),"")</f>
        <v/>
      </c>
      <c r="AO34" s="39" t="str">
        <f>IF(AN33="DISPONIBLE",VLOOKUP(AN34,Inventario!$1:$1048576,11,0),"")</f>
        <v/>
      </c>
      <c r="AP34" s="37" t="s">
        <v>158</v>
      </c>
      <c r="AQ34" s="39">
        <f>IF(AP33="DISPONIBLE",VLOOKUP(AP34,Inventario!$1:$1048576,11,0),"")</f>
        <v>2455000</v>
      </c>
      <c r="AR34" s="166"/>
      <c r="AS34" s="33" t="s">
        <v>155</v>
      </c>
      <c r="AT34" s="39">
        <f>IF(AS33="DISPONIBLE",VLOOKUP(AS34,Inventario!$1:$1048576,11,0),"")</f>
        <v>2455000</v>
      </c>
      <c r="AU34" s="48"/>
      <c r="AV34" s="37" t="s">
        <v>96</v>
      </c>
      <c r="AW34" s="39">
        <f>IF(AV33="DISPONIBLE",VLOOKUP(AV34,Inventario!$1:$1048576,11,0),"")</f>
        <v>2455000</v>
      </c>
      <c r="AX34" s="139"/>
      <c r="AY34" s="33" t="s">
        <v>88</v>
      </c>
      <c r="AZ34" s="39">
        <f>IF(AY33="DISPONIBLE",VLOOKUP(AY34,Inventario!$1:$1048576,11,0),"")</f>
        <v>2455000</v>
      </c>
      <c r="BA34" s="48"/>
      <c r="BB34" s="37" t="s">
        <v>97</v>
      </c>
      <c r="BC34" s="39">
        <f>IF(BB33="DISPONIBLE",VLOOKUP(BB34,Inventario!$1:$1048576,11,0),"")</f>
        <v>2465000</v>
      </c>
      <c r="BD34" s="139"/>
      <c r="BE34" s="33" t="s">
        <v>80</v>
      </c>
      <c r="BF34" s="39">
        <f>IF(BE33="DISPONIBLE",VLOOKUP(BE34,Inventario!$1:$1048576,11,0),"")</f>
        <v>2465000</v>
      </c>
      <c r="BG34" s="60" t="s">
        <v>66</v>
      </c>
    </row>
    <row r="35" spans="2:59" ht="13.5" thickBot="1">
      <c r="B35" s="61"/>
      <c r="C35" s="154" t="s">
        <v>206</v>
      </c>
      <c r="D35" s="155"/>
      <c r="E35" s="155"/>
      <c r="F35" s="155"/>
      <c r="G35" s="156"/>
      <c r="H35" s="70"/>
      <c r="I35" s="154" t="s">
        <v>201</v>
      </c>
      <c r="J35" s="155"/>
      <c r="K35" s="155"/>
      <c r="L35" s="155"/>
      <c r="M35" s="156"/>
      <c r="N35" s="70"/>
      <c r="O35" s="157" t="s">
        <v>196</v>
      </c>
      <c r="P35" s="158"/>
      <c r="Q35" s="158"/>
      <c r="R35" s="158"/>
      <c r="S35" s="159"/>
      <c r="T35" s="163"/>
      <c r="U35" s="163"/>
      <c r="V35" s="163"/>
      <c r="W35" s="54"/>
      <c r="X35" s="154" t="s">
        <v>173</v>
      </c>
      <c r="Y35" s="155"/>
      <c r="Z35" s="155"/>
      <c r="AA35" s="155"/>
      <c r="AB35" s="156"/>
      <c r="AD35" s="154" t="s">
        <v>168</v>
      </c>
      <c r="AE35" s="155"/>
      <c r="AF35" s="155"/>
      <c r="AG35" s="155"/>
      <c r="AH35" s="156"/>
      <c r="AJ35" s="154" t="s">
        <v>163</v>
      </c>
      <c r="AK35" s="155"/>
      <c r="AL35" s="155"/>
      <c r="AM35" s="155"/>
      <c r="AN35" s="156"/>
      <c r="AP35" s="154" t="s">
        <v>153</v>
      </c>
      <c r="AQ35" s="155"/>
      <c r="AR35" s="155"/>
      <c r="AS35" s="155"/>
      <c r="AT35" s="156"/>
      <c r="AU35" s="44"/>
      <c r="AV35" s="154" t="s">
        <v>91</v>
      </c>
      <c r="AW35" s="155"/>
      <c r="AX35" s="155"/>
      <c r="AY35" s="155"/>
      <c r="AZ35" s="156"/>
      <c r="BA35" s="44"/>
      <c r="BB35" s="154" t="s">
        <v>90</v>
      </c>
      <c r="BC35" s="155"/>
      <c r="BD35" s="155"/>
      <c r="BE35" s="155"/>
      <c r="BF35" s="156"/>
      <c r="BG35" s="61"/>
    </row>
    <row r="36" spans="2:59">
      <c r="B36" s="60" t="s">
        <v>69</v>
      </c>
      <c r="C36" s="38" t="s">
        <v>0</v>
      </c>
      <c r="D36" s="38" t="s">
        <v>30</v>
      </c>
      <c r="E36" s="38"/>
      <c r="F36" s="38" t="s">
        <v>31</v>
      </c>
      <c r="G36" s="38" t="s">
        <v>29</v>
      </c>
      <c r="H36" s="38"/>
      <c r="I36" s="38" t="s">
        <v>0</v>
      </c>
      <c r="J36" s="38" t="s">
        <v>30</v>
      </c>
      <c r="K36" s="38"/>
      <c r="L36" s="38" t="s">
        <v>31</v>
      </c>
      <c r="M36" s="38" t="s">
        <v>29</v>
      </c>
      <c r="N36" s="38"/>
      <c r="O36" s="38" t="s">
        <v>0</v>
      </c>
      <c r="P36" s="38" t="s">
        <v>30</v>
      </c>
      <c r="Q36" s="38"/>
      <c r="R36" s="38" t="s">
        <v>31</v>
      </c>
      <c r="S36" s="38" t="s">
        <v>29</v>
      </c>
      <c r="T36" s="163"/>
      <c r="U36" s="163"/>
      <c r="V36" s="163"/>
      <c r="W36" s="54"/>
      <c r="X36" s="38" t="s">
        <v>0</v>
      </c>
      <c r="Y36" s="38" t="s">
        <v>30</v>
      </c>
      <c r="Z36" s="38"/>
      <c r="AA36" s="38" t="s">
        <v>31</v>
      </c>
      <c r="AB36" s="38" t="s">
        <v>29</v>
      </c>
      <c r="AD36" s="38" t="s">
        <v>0</v>
      </c>
      <c r="AE36" s="38" t="s">
        <v>30</v>
      </c>
      <c r="AF36" s="38"/>
      <c r="AG36" s="38" t="s">
        <v>31</v>
      </c>
      <c r="AH36" s="38" t="s">
        <v>29</v>
      </c>
      <c r="AJ36" s="38" t="s">
        <v>29</v>
      </c>
      <c r="AK36" s="38" t="s">
        <v>31</v>
      </c>
      <c r="AL36" s="38"/>
      <c r="AM36" s="38" t="s">
        <v>30</v>
      </c>
      <c r="AN36" s="38" t="s">
        <v>0</v>
      </c>
      <c r="AP36" s="38" t="s">
        <v>29</v>
      </c>
      <c r="AQ36" s="38" t="s">
        <v>31</v>
      </c>
      <c r="AR36" s="38"/>
      <c r="AS36" s="38" t="s">
        <v>30</v>
      </c>
      <c r="AT36" s="38" t="s">
        <v>0</v>
      </c>
      <c r="AU36" s="38"/>
      <c r="AV36" s="38" t="s">
        <v>29</v>
      </c>
      <c r="AW36" s="38" t="s">
        <v>31</v>
      </c>
      <c r="AX36" s="38"/>
      <c r="AY36" s="38" t="s">
        <v>30</v>
      </c>
      <c r="AZ36" s="38" t="s">
        <v>0</v>
      </c>
      <c r="BA36" s="38"/>
      <c r="BB36" s="38" t="s">
        <v>29</v>
      </c>
      <c r="BC36" s="38" t="s">
        <v>31</v>
      </c>
      <c r="BD36" s="38"/>
      <c r="BE36" s="38" t="s">
        <v>30</v>
      </c>
      <c r="BF36" s="38" t="s">
        <v>0</v>
      </c>
      <c r="BG36" s="60" t="s">
        <v>69</v>
      </c>
    </row>
    <row r="37" spans="2:59" ht="12.95" customHeight="1">
      <c r="C37" s="124" t="s">
        <v>122</v>
      </c>
      <c r="D37" s="125"/>
      <c r="E37" s="125"/>
      <c r="F37" s="125"/>
      <c r="G37" s="125"/>
      <c r="H37" s="125"/>
      <c r="I37" s="125"/>
      <c r="J37" s="125"/>
      <c r="K37" s="125"/>
      <c r="L37" s="125"/>
      <c r="M37" s="125"/>
      <c r="N37" s="125"/>
      <c r="O37" s="125"/>
      <c r="P37" s="125"/>
      <c r="Q37" s="125"/>
      <c r="R37" s="125"/>
      <c r="S37" s="126"/>
      <c r="T37" s="163"/>
      <c r="U37" s="163"/>
      <c r="V37" s="163"/>
      <c r="W37" s="47"/>
      <c r="X37" s="164" t="s">
        <v>122</v>
      </c>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row>
    <row r="38" spans="2:59" ht="12.95" customHeight="1">
      <c r="C38" s="127"/>
      <c r="D38" s="128"/>
      <c r="E38" s="128"/>
      <c r="F38" s="128"/>
      <c r="G38" s="128"/>
      <c r="H38" s="128"/>
      <c r="I38" s="128"/>
      <c r="J38" s="128"/>
      <c r="K38" s="128"/>
      <c r="L38" s="128"/>
      <c r="M38" s="128"/>
      <c r="N38" s="128"/>
      <c r="O38" s="128"/>
      <c r="P38" s="128"/>
      <c r="Q38" s="128"/>
      <c r="R38" s="128"/>
      <c r="S38" s="129"/>
      <c r="T38" s="163"/>
      <c r="U38" s="163"/>
      <c r="V38" s="163"/>
      <c r="W38" s="47"/>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row>
    <row r="39" spans="2:59" ht="13.5" thickBot="1">
      <c r="C39" s="58" t="s">
        <v>29</v>
      </c>
      <c r="D39" s="46" t="s">
        <v>31</v>
      </c>
      <c r="E39" s="46"/>
      <c r="F39" s="46" t="s">
        <v>30</v>
      </c>
      <c r="G39" s="46" t="s">
        <v>0</v>
      </c>
      <c r="I39" s="46" t="s">
        <v>29</v>
      </c>
      <c r="J39" s="46" t="s">
        <v>31</v>
      </c>
      <c r="K39" s="46"/>
      <c r="L39" s="46" t="s">
        <v>30</v>
      </c>
      <c r="M39" s="46" t="s">
        <v>0</v>
      </c>
      <c r="O39" s="46" t="s">
        <v>29</v>
      </c>
      <c r="P39" s="46" t="s">
        <v>31</v>
      </c>
      <c r="Q39" s="46"/>
      <c r="R39" s="46" t="s">
        <v>30</v>
      </c>
      <c r="S39" s="46" t="s">
        <v>0</v>
      </c>
      <c r="U39" s="46" t="s">
        <v>29</v>
      </c>
      <c r="V39" s="46" t="s">
        <v>31</v>
      </c>
      <c r="W39" s="46"/>
      <c r="X39" s="46" t="s">
        <v>30</v>
      </c>
      <c r="Y39" s="46" t="s">
        <v>0</v>
      </c>
      <c r="AA39" s="38" t="s">
        <v>29</v>
      </c>
      <c r="AB39" s="38" t="s">
        <v>31</v>
      </c>
      <c r="AC39" s="38"/>
      <c r="AD39" s="38" t="s">
        <v>30</v>
      </c>
      <c r="AE39" s="38" t="s">
        <v>0</v>
      </c>
      <c r="AG39" s="38" t="s">
        <v>0</v>
      </c>
      <c r="AH39" s="38" t="s">
        <v>29</v>
      </c>
      <c r="AJ39" s="38" t="s">
        <v>29</v>
      </c>
      <c r="AK39" s="38" t="s">
        <v>31</v>
      </c>
      <c r="AL39" s="38"/>
      <c r="AM39" s="38" t="s">
        <v>30</v>
      </c>
      <c r="AN39" s="38" t="s">
        <v>0</v>
      </c>
      <c r="AP39" s="38" t="s">
        <v>29</v>
      </c>
      <c r="AQ39" s="38" t="s">
        <v>31</v>
      </c>
      <c r="AR39" s="38"/>
      <c r="AS39" s="38" t="s">
        <v>30</v>
      </c>
      <c r="AT39" s="38" t="s">
        <v>0</v>
      </c>
      <c r="AU39" s="38"/>
      <c r="AV39" s="38" t="s">
        <v>29</v>
      </c>
      <c r="AW39" s="38" t="s">
        <v>31</v>
      </c>
      <c r="AX39" s="38"/>
      <c r="AY39" s="38" t="s">
        <v>30</v>
      </c>
      <c r="AZ39" s="38" t="s">
        <v>0</v>
      </c>
      <c r="BA39" s="38"/>
      <c r="BB39" s="38" t="s">
        <v>29</v>
      </c>
      <c r="BC39" s="38" t="s">
        <v>31</v>
      </c>
      <c r="BD39" s="38"/>
      <c r="BE39" s="38" t="s">
        <v>30</v>
      </c>
      <c r="BF39" s="38" t="s">
        <v>0</v>
      </c>
    </row>
    <row r="40" spans="2:59">
      <c r="B40" s="60" t="s">
        <v>69</v>
      </c>
      <c r="C40" s="136" t="s">
        <v>191</v>
      </c>
      <c r="D40" s="137"/>
      <c r="E40" s="137"/>
      <c r="F40" s="137"/>
      <c r="G40" s="138"/>
      <c r="H40" s="70"/>
      <c r="I40" s="147" t="s">
        <v>191</v>
      </c>
      <c r="J40" s="148"/>
      <c r="K40" s="148"/>
      <c r="L40" s="148"/>
      <c r="M40" s="149"/>
      <c r="O40" s="136" t="s">
        <v>211</v>
      </c>
      <c r="P40" s="137"/>
      <c r="Q40" s="137"/>
      <c r="R40" s="137"/>
      <c r="S40" s="138"/>
      <c r="U40" s="147" t="s">
        <v>191</v>
      </c>
      <c r="V40" s="148"/>
      <c r="W40" s="148"/>
      <c r="X40" s="148"/>
      <c r="Y40" s="149"/>
      <c r="AA40" s="136" t="s">
        <v>186</v>
      </c>
      <c r="AB40" s="137"/>
      <c r="AC40" s="137"/>
      <c r="AD40" s="137"/>
      <c r="AE40" s="138"/>
      <c r="AG40" s="147" t="s">
        <v>183</v>
      </c>
      <c r="AH40" s="162"/>
      <c r="AI40" s="70"/>
      <c r="AJ40" s="136" t="s">
        <v>178</v>
      </c>
      <c r="AK40" s="137"/>
      <c r="AL40" s="137"/>
      <c r="AM40" s="137"/>
      <c r="AN40" s="138"/>
      <c r="AO40" s="70"/>
      <c r="AP40" s="147" t="s">
        <v>154</v>
      </c>
      <c r="AQ40" s="148"/>
      <c r="AR40" s="148"/>
      <c r="AS40" s="148"/>
      <c r="AT40" s="149"/>
      <c r="AU40" s="70"/>
      <c r="AV40" s="136" t="s">
        <v>98</v>
      </c>
      <c r="AW40" s="137"/>
      <c r="AX40" s="137"/>
      <c r="AY40" s="137"/>
      <c r="AZ40" s="138"/>
      <c r="BA40" s="70"/>
      <c r="BB40" s="147" t="s">
        <v>99</v>
      </c>
      <c r="BC40" s="148"/>
      <c r="BD40" s="148"/>
      <c r="BE40" s="148"/>
      <c r="BF40" s="149"/>
      <c r="BG40" s="60" t="s">
        <v>69</v>
      </c>
    </row>
    <row r="41" spans="2:59">
      <c r="C41" s="37" t="s">
        <v>192</v>
      </c>
      <c r="D41" s="39" t="str">
        <f>IF(C42="DISPONIBLE",VLOOKUP(C41,Inventario!$1:$1048576,11,0),"")</f>
        <v/>
      </c>
      <c r="E41" s="139"/>
      <c r="F41" s="33" t="s">
        <v>194</v>
      </c>
      <c r="G41" s="39" t="str">
        <f>IF(F42="DISPONIBLE",VLOOKUP(F41,Inventario!$1:$1048576,11,0),"")</f>
        <v/>
      </c>
      <c r="I41" s="37" t="s">
        <v>192</v>
      </c>
      <c r="J41" s="39" t="str">
        <f>IF(I42="DISPONIBLE",VLOOKUP(I41,Inventario!$1:$1048576,11,0),"")</f>
        <v/>
      </c>
      <c r="K41" s="139"/>
      <c r="L41" s="33" t="s">
        <v>194</v>
      </c>
      <c r="M41" s="39" t="str">
        <f>IF(L42="DISPONIBLE",VLOOKUP(L41,Inventario!$1:$1048576,11,0),"")</f>
        <v/>
      </c>
      <c r="O41" s="37" t="s">
        <v>192</v>
      </c>
      <c r="P41" s="39" t="str">
        <f>IF(O42="DISPONIBLE",VLOOKUP(O41,Inventario!$1:$1048576,11,0),"")</f>
        <v/>
      </c>
      <c r="Q41" s="139"/>
      <c r="R41" s="33" t="s">
        <v>194</v>
      </c>
      <c r="S41" s="39" t="str">
        <f>IF(R42="DISPONIBLE",VLOOKUP(R41,Inventario!$1:$1048576,11,0),"")</f>
        <v/>
      </c>
      <c r="U41" s="37" t="s">
        <v>192</v>
      </c>
      <c r="V41" s="39" t="str">
        <f>IF(U42="DISPONIBLE",VLOOKUP(U41,Inventario!$1:$1048576,11,0),"")</f>
        <v/>
      </c>
      <c r="W41" s="139"/>
      <c r="X41" s="33" t="s">
        <v>194</v>
      </c>
      <c r="Y41" s="39" t="str">
        <f>IF(X42="DISPONIBLE",VLOOKUP(X41,Inventario!$1:$1048576,11,0),"")</f>
        <v/>
      </c>
      <c r="AA41" s="37" t="s">
        <v>187</v>
      </c>
      <c r="AB41" s="39" t="str">
        <f>IF(AA42="DISPONIBLE",VLOOKUP(AA41,Inventario!$1:$1048576,11,0),"")</f>
        <v/>
      </c>
      <c r="AC41" s="139"/>
      <c r="AD41" s="33" t="s">
        <v>189</v>
      </c>
      <c r="AE41" s="39" t="str">
        <f>IF(AD42="DISPONIBLE",VLOOKUP(AD41,Inventario!$1:$1048576,11,0),"")</f>
        <v/>
      </c>
      <c r="AG41" s="37" t="s">
        <v>184</v>
      </c>
      <c r="AH41" s="39" t="str">
        <f>IF(AG42="DISPONIBLE",VLOOKUP(AG41,Inventario!$1:$1048576,11,0),"")</f>
        <v/>
      </c>
      <c r="AJ41" s="37" t="s">
        <v>179</v>
      </c>
      <c r="AK41" s="39" t="str">
        <f>IF(AJ42="DISPONIBLE",VLOOKUP(AJ41,Inventario!$1:$1048576,11,0),"")</f>
        <v/>
      </c>
      <c r="AL41" s="139"/>
      <c r="AM41" s="33" t="s">
        <v>181</v>
      </c>
      <c r="AN41" s="39" t="str">
        <f>IF(AM42="DISPONIBLE",VLOOKUP(AM41,Inventario!$1:$1048576,11,0),"")</f>
        <v/>
      </c>
      <c r="AP41" s="37" t="s">
        <v>161</v>
      </c>
      <c r="AQ41" s="39">
        <f>IF(AP42="DISPONIBLE",VLOOKUP(AP41,Inventario!$1:$1048576,11,0),"")</f>
        <v>2455000</v>
      </c>
      <c r="AR41" s="139"/>
      <c r="AS41" s="33" t="s">
        <v>159</v>
      </c>
      <c r="AT41" s="39">
        <f>IF(AS42="DISPONIBLE",VLOOKUP(AS41,Inventario!$1:$1048576,11,0),"")</f>
        <v>2455000</v>
      </c>
      <c r="AU41" s="48"/>
      <c r="AV41" s="37" t="s">
        <v>105</v>
      </c>
      <c r="AW41" s="39">
        <f>IF(AV42="DISPONIBLE",VLOOKUP(AV41,Inventario!$1:$1048576,11,0),"")</f>
        <v>2455000</v>
      </c>
      <c r="AX41" s="139"/>
      <c r="AY41" s="33" t="s">
        <v>104</v>
      </c>
      <c r="AZ41" s="39">
        <f>IF(AY42="DISPONIBLE",VLOOKUP(AY41,Inventario!$1:$1048576,11,0),"")</f>
        <v>2455000</v>
      </c>
      <c r="BA41" s="48"/>
      <c r="BB41" s="37" t="s">
        <v>100</v>
      </c>
      <c r="BC41" s="39">
        <f>IF(BB42="DISPONIBLE",VLOOKUP(BB41,Inventario!$1:$1048576,11,0),"")</f>
        <v>2465000</v>
      </c>
      <c r="BD41" s="139"/>
      <c r="BE41" s="33" t="s">
        <v>101</v>
      </c>
      <c r="BF41" s="39">
        <f>IF(BE42="DISPONIBLE",VLOOKUP(BE41,Inventario!$1:$1048576,11,0),"")</f>
        <v>2465000</v>
      </c>
    </row>
    <row r="42" spans="2:59" ht="18">
      <c r="B42" s="60" t="s">
        <v>66</v>
      </c>
      <c r="C42" s="141" t="str">
        <f>VLOOKUP(C41,Inventario!$1:$1048576,12,0)</f>
        <v>BLOQUEADO</v>
      </c>
      <c r="D42" s="142"/>
      <c r="E42" s="139"/>
      <c r="F42" s="142" t="str">
        <f>VLOOKUP(F41,Inventario!$1:$1048576,12,0)</f>
        <v>BLOQUEADO</v>
      </c>
      <c r="G42" s="143"/>
      <c r="I42" s="141" t="str">
        <f>VLOOKUP(I41,Inventario!$1:$1048576,12,0)</f>
        <v>BLOQUEADO</v>
      </c>
      <c r="J42" s="142"/>
      <c r="K42" s="139"/>
      <c r="L42" s="142" t="str">
        <f>VLOOKUP(L41,Inventario!$1:$1048576,12,0)</f>
        <v>BLOQUEADO</v>
      </c>
      <c r="M42" s="143"/>
      <c r="O42" s="141" t="str">
        <f>VLOOKUP(O41,Inventario!$1:$1048576,12,0)</f>
        <v>BLOQUEADO</v>
      </c>
      <c r="P42" s="142"/>
      <c r="Q42" s="139"/>
      <c r="R42" s="142" t="str">
        <f>VLOOKUP(R41,Inventario!$1:$1048576,12,0)</f>
        <v>BLOQUEADO</v>
      </c>
      <c r="S42" s="143"/>
      <c r="U42" s="141" t="str">
        <f>VLOOKUP(U41,Inventario!$1:$1048576,12,0)</f>
        <v>BLOQUEADO</v>
      </c>
      <c r="V42" s="142"/>
      <c r="W42" s="139"/>
      <c r="X42" s="142" t="str">
        <f>VLOOKUP(X41,Inventario!$1:$1048576,12,0)</f>
        <v>BLOQUEADO</v>
      </c>
      <c r="Y42" s="143"/>
      <c r="AA42" s="141" t="str">
        <f>VLOOKUP(AA41,Inventario!$1:$1048576,12,0)</f>
        <v>BLOQUEADO</v>
      </c>
      <c r="AB42" s="142"/>
      <c r="AC42" s="139"/>
      <c r="AD42" s="142" t="str">
        <f>VLOOKUP(AD41,Inventario!$1:$1048576,12,0)</f>
        <v>BLOQUEADO</v>
      </c>
      <c r="AE42" s="143"/>
      <c r="AG42" s="141" t="str">
        <f>VLOOKUP(AG41,Inventario!$1:$1048576,12,0)</f>
        <v>BLOQUEADO</v>
      </c>
      <c r="AH42" s="160"/>
      <c r="AJ42" s="141" t="str">
        <f>VLOOKUP(AJ41,Inventario!$1:$1048576,12,0)</f>
        <v>BLOQUEADO</v>
      </c>
      <c r="AK42" s="142"/>
      <c r="AL42" s="139"/>
      <c r="AM42" s="142" t="str">
        <f>VLOOKUP(AM41,Inventario!$1:$1048576,12,0)</f>
        <v>BLOQUEADO</v>
      </c>
      <c r="AN42" s="143"/>
      <c r="AP42" s="141" t="str">
        <f>VLOOKUP(AP41,Inventario!$1:$1048576,12,0)</f>
        <v>DISPONIBLE</v>
      </c>
      <c r="AQ42" s="142"/>
      <c r="AR42" s="139"/>
      <c r="AS42" s="142" t="str">
        <f>VLOOKUP(AS41,Inventario!$1:$1048576,12,0)</f>
        <v>DISPONIBLE</v>
      </c>
      <c r="AT42" s="143"/>
      <c r="AU42" s="49"/>
      <c r="AV42" s="141" t="str">
        <f>VLOOKUP(AV41,Inventario!$1:$1048576,12,0)</f>
        <v>DISPONIBLE</v>
      </c>
      <c r="AW42" s="142"/>
      <c r="AX42" s="139"/>
      <c r="AY42" s="142" t="str">
        <f>VLOOKUP(AY41,Inventario!$1:$1048576,12,0)</f>
        <v>DISPONIBLE</v>
      </c>
      <c r="AZ42" s="143"/>
      <c r="BA42" s="49"/>
      <c r="BB42" s="141" t="str">
        <f>VLOOKUP(BB41,Inventario!$1:$1048576,12,0)</f>
        <v>DISPONIBLE</v>
      </c>
      <c r="BC42" s="142"/>
      <c r="BD42" s="139"/>
      <c r="BE42" s="142" t="str">
        <f>VLOOKUP(BE41,Inventario!$1:$1048576,12,0)</f>
        <v>DISPONIBLE</v>
      </c>
      <c r="BF42" s="143"/>
      <c r="BG42" s="60" t="s">
        <v>66</v>
      </c>
    </row>
    <row r="43" spans="2:59" ht="0.95" customHeight="1">
      <c r="C43" s="141" t="str">
        <f>VLOOKUP(C41,Inventario!$1:$1048576,12,0)</f>
        <v>BLOQUEADO</v>
      </c>
      <c r="D43" s="142"/>
      <c r="E43" s="139"/>
      <c r="F43" s="142" t="str">
        <f>VLOOKUP(F41,Inventario!$1:$1048576,12,0)</f>
        <v>BLOQUEADO</v>
      </c>
      <c r="G43" s="143"/>
      <c r="I43" s="141" t="str">
        <f>VLOOKUP(I41,Inventario!$1:$1048576,12,0)</f>
        <v>BLOQUEADO</v>
      </c>
      <c r="J43" s="142"/>
      <c r="K43" s="139"/>
      <c r="L43" s="142" t="str">
        <f>VLOOKUP(L41,Inventario!$1:$1048576,12,0)</f>
        <v>BLOQUEADO</v>
      </c>
      <c r="M43" s="143"/>
      <c r="O43" s="141" t="str">
        <f>VLOOKUP(O41,Inventario!$1:$1048576,12,0)</f>
        <v>BLOQUEADO</v>
      </c>
      <c r="P43" s="142"/>
      <c r="Q43" s="139"/>
      <c r="R43" s="142" t="str">
        <f>VLOOKUP(R41,Inventario!$1:$1048576,12,0)</f>
        <v>BLOQUEADO</v>
      </c>
      <c r="S43" s="143"/>
      <c r="U43" s="141" t="str">
        <f>VLOOKUP(U41,Inventario!$1:$1048576,12,0)</f>
        <v>BLOQUEADO</v>
      </c>
      <c r="V43" s="142"/>
      <c r="W43" s="139"/>
      <c r="X43" s="142" t="str">
        <f>VLOOKUP(X41,Inventario!$1:$1048576,12,0)</f>
        <v>BLOQUEADO</v>
      </c>
      <c r="Y43" s="143"/>
      <c r="AA43" s="141" t="str">
        <f>VLOOKUP(AA41,Inventario!$1:$1048576,12,0)</f>
        <v>BLOQUEADO</v>
      </c>
      <c r="AB43" s="142"/>
      <c r="AC43" s="139"/>
      <c r="AD43" s="142" t="str">
        <f>VLOOKUP(AD41,Inventario!$1:$1048576,12,0)</f>
        <v>BLOQUEADO</v>
      </c>
      <c r="AE43" s="143"/>
      <c r="AG43" s="141" t="str">
        <f>VLOOKUP(AG41,Inventario!$1:$1048576,12,0)</f>
        <v>BLOQUEADO</v>
      </c>
      <c r="AH43" s="160"/>
      <c r="AJ43" s="141" t="str">
        <f>VLOOKUP(AJ41,Inventario!$1:$1048576,12,0)</f>
        <v>BLOQUEADO</v>
      </c>
      <c r="AK43" s="142"/>
      <c r="AL43" s="139"/>
      <c r="AM43" s="142" t="str">
        <f>VLOOKUP(AM41,Inventario!$1:$1048576,12,0)</f>
        <v>BLOQUEADO</v>
      </c>
      <c r="AN43" s="143"/>
      <c r="AP43" s="141" t="str">
        <f>VLOOKUP(AP41,Inventario!$1:$1048576,12,0)</f>
        <v>DISPONIBLE</v>
      </c>
      <c r="AQ43" s="142"/>
      <c r="AR43" s="139"/>
      <c r="AS43" s="142" t="str">
        <f>VLOOKUP(AS41,Inventario!$1:$1048576,12,0)</f>
        <v>DISPONIBLE</v>
      </c>
      <c r="AT43" s="143"/>
      <c r="AU43" s="49"/>
      <c r="AV43" s="141" t="str">
        <f>VLOOKUP(AV41,Inventario!$1:$1048576,12,0)</f>
        <v>DISPONIBLE</v>
      </c>
      <c r="AW43" s="142"/>
      <c r="AX43" s="139"/>
      <c r="AY43" s="142" t="str">
        <f>VLOOKUP(AY41,Inventario!$1:$1048576,12,0)</f>
        <v>DISPONIBLE</v>
      </c>
      <c r="AZ43" s="143"/>
      <c r="BA43" s="49"/>
      <c r="BB43" s="141" t="str">
        <f>VLOOKUP(BB41,Inventario!$1:$1048576,12,0)</f>
        <v>DISPONIBLE</v>
      </c>
      <c r="BC43" s="142"/>
      <c r="BD43" s="139"/>
      <c r="BE43" s="142" t="str">
        <f>VLOOKUP(BE41,Inventario!$1:$1048576,12,0)</f>
        <v>DISPONIBLE</v>
      </c>
      <c r="BF43" s="143"/>
    </row>
    <row r="44" spans="2:59">
      <c r="C44" s="37" t="s">
        <v>193</v>
      </c>
      <c r="D44" s="39" t="str">
        <f>IF(C45="DISPONIBLE",VLOOKUP(C44,Inventario!$1:$1048576,11,0),"")</f>
        <v/>
      </c>
      <c r="E44" s="139"/>
      <c r="F44" s="33" t="s">
        <v>195</v>
      </c>
      <c r="G44" s="39" t="str">
        <f>IF(F45="DISPONIBLE",VLOOKUP(F44,Inventario!$1:$1048576,11,0),"")</f>
        <v/>
      </c>
      <c r="I44" s="37" t="s">
        <v>193</v>
      </c>
      <c r="J44" s="39" t="str">
        <f>IF(I45="DISPONIBLE",VLOOKUP(I44,Inventario!$1:$1048576,11,0),"")</f>
        <v/>
      </c>
      <c r="K44" s="139"/>
      <c r="L44" s="33" t="s">
        <v>195</v>
      </c>
      <c r="M44" s="39" t="str">
        <f>IF(L45="DISPONIBLE",VLOOKUP(L44,Inventario!$1:$1048576,11,0),"")</f>
        <v/>
      </c>
      <c r="O44" s="37" t="s">
        <v>193</v>
      </c>
      <c r="P44" s="39" t="str">
        <f>IF(O45="DISPONIBLE",VLOOKUP(O44,Inventario!$1:$1048576,11,0),"")</f>
        <v/>
      </c>
      <c r="Q44" s="139"/>
      <c r="R44" s="33" t="s">
        <v>195</v>
      </c>
      <c r="S44" s="39" t="str">
        <f>IF(R45="DISPONIBLE",VLOOKUP(R44,Inventario!$1:$1048576,11,0),"")</f>
        <v/>
      </c>
      <c r="U44" s="37" t="s">
        <v>193</v>
      </c>
      <c r="V44" s="39" t="str">
        <f>IF(U45="DISPONIBLE",VLOOKUP(U44,Inventario!$1:$1048576,11,0),"")</f>
        <v/>
      </c>
      <c r="W44" s="139"/>
      <c r="X44" s="33" t="s">
        <v>195</v>
      </c>
      <c r="Y44" s="39" t="str">
        <f>IF(X45="DISPONIBLE",VLOOKUP(X44,Inventario!$1:$1048576,11,0),"")</f>
        <v/>
      </c>
      <c r="AA44" s="37" t="s">
        <v>188</v>
      </c>
      <c r="AB44" s="39" t="str">
        <f>IF(AA45="DISPONIBLE",VLOOKUP(AA44,Inventario!$1:$1048576,11,0),"")</f>
        <v/>
      </c>
      <c r="AC44" s="139"/>
      <c r="AD44" s="33" t="s">
        <v>190</v>
      </c>
      <c r="AE44" s="39" t="str">
        <f>IF(AD45="DISPONIBLE",VLOOKUP(AD44,Inventario!$1:$1048576,11,0),"")</f>
        <v/>
      </c>
      <c r="AG44" s="37" t="s">
        <v>185</v>
      </c>
      <c r="AH44" s="39" t="str">
        <f>IF(AG45="DISPONIBLE",VLOOKUP(AG44,Inventario!$1:$1048576,11,0),"")</f>
        <v/>
      </c>
      <c r="AJ44" s="37" t="s">
        <v>180</v>
      </c>
      <c r="AK44" s="39" t="str">
        <f>IF(AJ45="DISPONIBLE",VLOOKUP(AJ44,Inventario!$1:$1048576,11,0),"")</f>
        <v/>
      </c>
      <c r="AL44" s="139"/>
      <c r="AM44" s="33" t="s">
        <v>182</v>
      </c>
      <c r="AN44" s="39" t="str">
        <f>IF(AM45="DISPONIBLE",VLOOKUP(AM44,Inventario!$1:$1048576,11,0),"")</f>
        <v/>
      </c>
      <c r="AP44" s="37" t="s">
        <v>162</v>
      </c>
      <c r="AQ44" s="39">
        <f>IF(AP45="DISPONIBLE",VLOOKUP(AP44,Inventario!$1:$1048576,11,0),"")</f>
        <v>2390000</v>
      </c>
      <c r="AR44" s="139"/>
      <c r="AS44" s="33" t="s">
        <v>160</v>
      </c>
      <c r="AT44" s="39">
        <f>IF(AS45="DISPONIBLE",VLOOKUP(AS44,Inventario!$1:$1048576,11,0),"")</f>
        <v>2390000</v>
      </c>
      <c r="AU44" s="48"/>
      <c r="AV44" s="37" t="s">
        <v>106</v>
      </c>
      <c r="AW44" s="39">
        <f>IF(AV45="DISPONIBLE",VLOOKUP(AV44,Inventario!$1:$1048576,11,0),"")</f>
        <v>2390000</v>
      </c>
      <c r="AX44" s="139"/>
      <c r="AY44" s="33" t="s">
        <v>107</v>
      </c>
      <c r="AZ44" s="39">
        <f>IF(AY45="DISPONIBLE",VLOOKUP(AY44,Inventario!$1:$1048576,11,0),"")</f>
        <v>2390000</v>
      </c>
      <c r="BA44" s="48"/>
      <c r="BB44" s="37" t="s">
        <v>103</v>
      </c>
      <c r="BC44" s="39">
        <f>IF(BB45="DISPONIBLE",VLOOKUP(BB44,Inventario!$1:$1048576,11,0),"")</f>
        <v>2450000</v>
      </c>
      <c r="BD44" s="139"/>
      <c r="BE44" s="33" t="s">
        <v>102</v>
      </c>
      <c r="BF44" s="39">
        <f>IF(BE45="DISPONIBLE",VLOOKUP(BE44,Inventario!$1:$1048576,11,0),"")</f>
        <v>2450000</v>
      </c>
    </row>
    <row r="45" spans="2:59" ht="18.75" thickBot="1">
      <c r="B45" s="60" t="s">
        <v>65</v>
      </c>
      <c r="C45" s="144" t="str">
        <f>VLOOKUP(C44,Inventario!$1:$1048576,12,0)</f>
        <v>BLOQUEADO</v>
      </c>
      <c r="D45" s="145"/>
      <c r="E45" s="140"/>
      <c r="F45" s="145" t="str">
        <f>VLOOKUP(F44,Inventario!$1:$1048576,12,0)</f>
        <v>BLOQUEADO</v>
      </c>
      <c r="G45" s="146"/>
      <c r="I45" s="144" t="str">
        <f>VLOOKUP(I44,Inventario!$1:$1048576,12,0)</f>
        <v>BLOQUEADO</v>
      </c>
      <c r="J45" s="145"/>
      <c r="K45" s="140"/>
      <c r="L45" s="145" t="str">
        <f>VLOOKUP(L44,Inventario!$1:$1048576,12,0)</f>
        <v>BLOQUEADO</v>
      </c>
      <c r="M45" s="146"/>
      <c r="O45" s="144" t="str">
        <f>VLOOKUP(O44,Inventario!$1:$1048576,12,0)</f>
        <v>BLOQUEADO</v>
      </c>
      <c r="P45" s="145"/>
      <c r="Q45" s="140"/>
      <c r="R45" s="145" t="str">
        <f>VLOOKUP(R44,Inventario!$1:$1048576,12,0)</f>
        <v>BLOQUEADO</v>
      </c>
      <c r="S45" s="146"/>
      <c r="U45" s="144" t="str">
        <f>VLOOKUP(U44,Inventario!$1:$1048576,12,0)</f>
        <v>BLOQUEADO</v>
      </c>
      <c r="V45" s="145"/>
      <c r="W45" s="140"/>
      <c r="X45" s="145" t="str">
        <f>VLOOKUP(X44,Inventario!$1:$1048576,12,0)</f>
        <v>BLOQUEADO</v>
      </c>
      <c r="Y45" s="146"/>
      <c r="AA45" s="144" t="str">
        <f>VLOOKUP(AA44,Inventario!$1:$1048576,12,0)</f>
        <v>BLOQUEADO</v>
      </c>
      <c r="AB45" s="145"/>
      <c r="AC45" s="140"/>
      <c r="AD45" s="145" t="str">
        <f>VLOOKUP(AD44,Inventario!$1:$1048576,12,0)</f>
        <v>BLOQUEADO</v>
      </c>
      <c r="AE45" s="146"/>
      <c r="AG45" s="144" t="str">
        <f>VLOOKUP(AG44,Inventario!$1:$1048576,12,0)</f>
        <v>BLOQUEADO</v>
      </c>
      <c r="AH45" s="161"/>
      <c r="AJ45" s="144" t="str">
        <f>VLOOKUP(AJ44,Inventario!$1:$1048576,12,0)</f>
        <v>BLOQUEADO</v>
      </c>
      <c r="AK45" s="145"/>
      <c r="AL45" s="140"/>
      <c r="AM45" s="145" t="str">
        <f>VLOOKUP(AM44,Inventario!$1:$1048576,12,0)</f>
        <v>BLOQUEADO</v>
      </c>
      <c r="AN45" s="146"/>
      <c r="AP45" s="144" t="str">
        <f>VLOOKUP(AP44,Inventario!$1:$1048576,12,0)</f>
        <v>DISPONIBLE</v>
      </c>
      <c r="AQ45" s="145"/>
      <c r="AR45" s="140"/>
      <c r="AS45" s="145" t="str">
        <f>VLOOKUP(AS44,Inventario!$1:$1048576,12,0)</f>
        <v>DISPONIBLE</v>
      </c>
      <c r="AT45" s="146"/>
      <c r="AU45" s="50"/>
      <c r="AV45" s="144" t="str">
        <f>VLOOKUP(AV44,Inventario!$1:$1048576,12,0)</f>
        <v>DISPONIBLE</v>
      </c>
      <c r="AW45" s="145"/>
      <c r="AX45" s="140"/>
      <c r="AY45" s="145" t="str">
        <f>VLOOKUP(AY44,Inventario!$1:$1048576,12,0)</f>
        <v>DISPONIBLE</v>
      </c>
      <c r="AZ45" s="146"/>
      <c r="BA45" s="50"/>
      <c r="BB45" s="144" t="str">
        <f>VLOOKUP(BB44,Inventario!$1:$1048576,12,0)</f>
        <v>DISPONIBLE</v>
      </c>
      <c r="BC45" s="145"/>
      <c r="BD45" s="140"/>
      <c r="BE45" s="145" t="str">
        <f>VLOOKUP(BE44,Inventario!$1:$1048576,12,0)</f>
        <v>DISPONIBLE</v>
      </c>
      <c r="BF45" s="146"/>
      <c r="BG45" s="60" t="s">
        <v>65</v>
      </c>
    </row>
  </sheetData>
  <sheetProtection algorithmName="SHA-512" hashValue="m/tVclSAvlFKGAl6MF999ycmjTEqgXsowzPmZ1fD8tPaSL7qpxAYOuQNNw+EbuOCHIN5pXbtY/CjduPa2BQomA==" saltValue="vnvX0lLIYuyI2WV6zvSaSw==" spinCount="100000" sheet="1" objects="1" scenarios="1"/>
  <mergeCells count="205">
    <mergeCell ref="X18:AB18"/>
    <mergeCell ref="R23:S23"/>
    <mergeCell ref="R26:S26"/>
    <mergeCell ref="R28:S28"/>
    <mergeCell ref="X25:Y25"/>
    <mergeCell ref="AA25:AB25"/>
    <mergeCell ref="R13:S13"/>
    <mergeCell ref="T13:T17"/>
    <mergeCell ref="U13:V13"/>
    <mergeCell ref="X13:Y13"/>
    <mergeCell ref="Z13:Z17"/>
    <mergeCell ref="AA13:AB13"/>
    <mergeCell ref="R16:S16"/>
    <mergeCell ref="U16:V16"/>
    <mergeCell ref="X16:Y16"/>
    <mergeCell ref="AA16:AB16"/>
    <mergeCell ref="R18:V18"/>
    <mergeCell ref="R20:BF21"/>
    <mergeCell ref="AD30:AE30"/>
    <mergeCell ref="X23:AB23"/>
    <mergeCell ref="X28:Y28"/>
    <mergeCell ref="AA28:AB28"/>
    <mergeCell ref="Z24:Z28"/>
    <mergeCell ref="R25:S25"/>
    <mergeCell ref="X26:Y26"/>
    <mergeCell ref="AA26:AB26"/>
    <mergeCell ref="X35:AB35"/>
    <mergeCell ref="AD23:AH23"/>
    <mergeCell ref="AF24:AF28"/>
    <mergeCell ref="AD25:AE25"/>
    <mergeCell ref="AG25:AH25"/>
    <mergeCell ref="AD26:AE26"/>
    <mergeCell ref="AG26:AH26"/>
    <mergeCell ref="AD28:AE28"/>
    <mergeCell ref="AG28:AH28"/>
    <mergeCell ref="AI23:AI28"/>
    <mergeCell ref="AP23:AT23"/>
    <mergeCell ref="AR24:AR28"/>
    <mergeCell ref="AP25:AQ25"/>
    <mergeCell ref="AS25:AT25"/>
    <mergeCell ref="AP26:AQ26"/>
    <mergeCell ref="AS26:AT26"/>
    <mergeCell ref="AP28:AQ28"/>
    <mergeCell ref="AS28:AT28"/>
    <mergeCell ref="AJ23:AN23"/>
    <mergeCell ref="AL24:AL28"/>
    <mergeCell ref="AJ25:AK25"/>
    <mergeCell ref="AM25:AN25"/>
    <mergeCell ref="AJ26:AK26"/>
    <mergeCell ref="AM26:AN26"/>
    <mergeCell ref="AJ28:AK28"/>
    <mergeCell ref="AM28:AN28"/>
    <mergeCell ref="BB23:BF23"/>
    <mergeCell ref="BD24:BD28"/>
    <mergeCell ref="BB25:BC25"/>
    <mergeCell ref="BE25:BF25"/>
    <mergeCell ref="BB26:BC26"/>
    <mergeCell ref="BE26:BF26"/>
    <mergeCell ref="BB28:BC28"/>
    <mergeCell ref="BE28:BF28"/>
    <mergeCell ref="AV23:AZ23"/>
    <mergeCell ref="AX24:AX28"/>
    <mergeCell ref="AV25:AW25"/>
    <mergeCell ref="AY25:AZ25"/>
    <mergeCell ref="AV26:AW26"/>
    <mergeCell ref="AY26:AZ26"/>
    <mergeCell ref="AV28:AW28"/>
    <mergeCell ref="AY28:AZ28"/>
    <mergeCell ref="AV30:AW30"/>
    <mergeCell ref="AX30:AX34"/>
    <mergeCell ref="AY30:AZ30"/>
    <mergeCell ref="AV33:AW33"/>
    <mergeCell ref="AY33:AZ33"/>
    <mergeCell ref="AV35:AZ35"/>
    <mergeCell ref="BB30:BC30"/>
    <mergeCell ref="BD30:BD34"/>
    <mergeCell ref="BE30:BF30"/>
    <mergeCell ref="BB33:BC33"/>
    <mergeCell ref="AP42:AQ42"/>
    <mergeCell ref="AP43:AQ43"/>
    <mergeCell ref="AP45:AQ45"/>
    <mergeCell ref="AV43:AW43"/>
    <mergeCell ref="AY43:AZ43"/>
    <mergeCell ref="AS42:AT42"/>
    <mergeCell ref="AS43:AT43"/>
    <mergeCell ref="AS45:AT45"/>
    <mergeCell ref="AP40:AT40"/>
    <mergeCell ref="AR41:AR45"/>
    <mergeCell ref="BB40:BF40"/>
    <mergeCell ref="BD41:BD45"/>
    <mergeCell ref="BB42:BC42"/>
    <mergeCell ref="BE42:BF42"/>
    <mergeCell ref="BB43:BC43"/>
    <mergeCell ref="BE43:BF43"/>
    <mergeCell ref="BB45:BC45"/>
    <mergeCell ref="BE45:BF45"/>
    <mergeCell ref="AV40:AZ40"/>
    <mergeCell ref="AX41:AX45"/>
    <mergeCell ref="AV42:AW42"/>
    <mergeCell ref="AY42:AZ42"/>
    <mergeCell ref="AV45:AW45"/>
    <mergeCell ref="AY45:AZ45"/>
    <mergeCell ref="AD33:AE33"/>
    <mergeCell ref="AG33:AH33"/>
    <mergeCell ref="AD35:AH35"/>
    <mergeCell ref="X30:Y30"/>
    <mergeCell ref="Z30:Z34"/>
    <mergeCell ref="AA30:AB30"/>
    <mergeCell ref="X33:Y33"/>
    <mergeCell ref="AA33:AB33"/>
    <mergeCell ref="T22:V38"/>
    <mergeCell ref="X37:BF38"/>
    <mergeCell ref="AJ30:AK30"/>
    <mergeCell ref="AL30:AL34"/>
    <mergeCell ref="AM30:AN30"/>
    <mergeCell ref="AJ33:AK33"/>
    <mergeCell ref="AM33:AN33"/>
    <mergeCell ref="AJ35:AN35"/>
    <mergeCell ref="AP30:AQ30"/>
    <mergeCell ref="AR30:AR34"/>
    <mergeCell ref="AS30:AT30"/>
    <mergeCell ref="AP33:AQ33"/>
    <mergeCell ref="AS33:AT33"/>
    <mergeCell ref="AP35:AT35"/>
    <mergeCell ref="BE33:BF33"/>
    <mergeCell ref="BB35:BF35"/>
    <mergeCell ref="AJ40:AN40"/>
    <mergeCell ref="AL41:AL45"/>
    <mergeCell ref="AJ42:AK42"/>
    <mergeCell ref="AM42:AN42"/>
    <mergeCell ref="AJ43:AK43"/>
    <mergeCell ref="AM43:AN43"/>
    <mergeCell ref="AJ45:AK45"/>
    <mergeCell ref="AM45:AN45"/>
    <mergeCell ref="AF30:AF34"/>
    <mergeCell ref="AG30:AH30"/>
    <mergeCell ref="Q41:Q45"/>
    <mergeCell ref="AD42:AE42"/>
    <mergeCell ref="AG42:AH42"/>
    <mergeCell ref="AD43:AE43"/>
    <mergeCell ref="AG43:AH43"/>
    <mergeCell ref="AD45:AE45"/>
    <mergeCell ref="AG45:AH45"/>
    <mergeCell ref="AG40:AH40"/>
    <mergeCell ref="AA40:AE40"/>
    <mergeCell ref="U40:Y40"/>
    <mergeCell ref="W41:W45"/>
    <mergeCell ref="U42:V42"/>
    <mergeCell ref="X42:Y42"/>
    <mergeCell ref="U43:V43"/>
    <mergeCell ref="X43:Y43"/>
    <mergeCell ref="U45:V45"/>
    <mergeCell ref="X45:Y45"/>
    <mergeCell ref="AC41:AC45"/>
    <mergeCell ref="AA42:AB42"/>
    <mergeCell ref="AA43:AB43"/>
    <mergeCell ref="AA45:AB45"/>
    <mergeCell ref="R42:S42"/>
    <mergeCell ref="O43:P43"/>
    <mergeCell ref="R43:S43"/>
    <mergeCell ref="O45:P45"/>
    <mergeCell ref="R45:S45"/>
    <mergeCell ref="C30:D30"/>
    <mergeCell ref="E30:E34"/>
    <mergeCell ref="F30:G30"/>
    <mergeCell ref="C33:D33"/>
    <mergeCell ref="F33:G33"/>
    <mergeCell ref="C35:G35"/>
    <mergeCell ref="I30:J30"/>
    <mergeCell ref="K30:K34"/>
    <mergeCell ref="L30:M30"/>
    <mergeCell ref="I33:J33"/>
    <mergeCell ref="L33:M33"/>
    <mergeCell ref="I35:M35"/>
    <mergeCell ref="O30:P30"/>
    <mergeCell ref="Q30:Q34"/>
    <mergeCell ref="R30:S30"/>
    <mergeCell ref="O33:P33"/>
    <mergeCell ref="R33:S33"/>
    <mergeCell ref="O35:S35"/>
    <mergeCell ref="O40:S40"/>
    <mergeCell ref="C37:S38"/>
    <mergeCell ref="P22:Q22"/>
    <mergeCell ref="P24:Q24"/>
    <mergeCell ref="P27:Q27"/>
    <mergeCell ref="P14:Q14"/>
    <mergeCell ref="P17:Q17"/>
    <mergeCell ref="P19:Q19"/>
    <mergeCell ref="C40:G40"/>
    <mergeCell ref="E41:E45"/>
    <mergeCell ref="C42:D42"/>
    <mergeCell ref="F42:G42"/>
    <mergeCell ref="C43:D43"/>
    <mergeCell ref="F43:G43"/>
    <mergeCell ref="C45:D45"/>
    <mergeCell ref="F45:G45"/>
    <mergeCell ref="I40:M40"/>
    <mergeCell ref="K41:K45"/>
    <mergeCell ref="I42:J42"/>
    <mergeCell ref="L42:M42"/>
    <mergeCell ref="I43:J43"/>
    <mergeCell ref="L43:M43"/>
    <mergeCell ref="I45:J45"/>
    <mergeCell ref="L45:M45"/>
    <mergeCell ref="O42:P42"/>
  </mergeCells>
  <conditionalFormatting sqref="U16:W16">
    <cfRule type="containsText" dxfId="575" priority="649" operator="containsText" text="bLOQUEADO">
      <formula>NOT(ISERROR(SEARCH("bLOQUEADO",U16)))</formula>
    </cfRule>
    <cfRule type="containsText" dxfId="574" priority="650" operator="containsText" text="RESERVADO">
      <formula>NOT(ISERROR(SEARCH("RESERVADO",U16)))</formula>
    </cfRule>
    <cfRule type="containsText" dxfId="573" priority="651" operator="containsText" text="DISPONIBLE">
      <formula>NOT(ISERROR(SEARCH("DISPONIBLE",U16)))</formula>
    </cfRule>
    <cfRule type="containsText" dxfId="572" priority="652" operator="containsText" text="VENDIDO">
      <formula>NOT(ISERROR(SEARCH("VENDIDO",U16)))</formula>
    </cfRule>
  </conditionalFormatting>
  <conditionalFormatting sqref="R13:S13">
    <cfRule type="containsText" dxfId="571" priority="645" operator="containsText" text="bLOQUEADO">
      <formula>NOT(ISERROR(SEARCH("bLOQUEADO",R13)))</formula>
    </cfRule>
    <cfRule type="containsText" dxfId="570" priority="646" operator="containsText" text="RESERVADO">
      <formula>NOT(ISERROR(SEARCH("RESERVADO",R13)))</formula>
    </cfRule>
    <cfRule type="containsText" dxfId="569" priority="647" operator="containsText" text="DISPONIBLE">
      <formula>NOT(ISERROR(SEARCH("DISPONIBLE",R13)))</formula>
    </cfRule>
    <cfRule type="containsText" dxfId="568" priority="648" operator="containsText" text="VENDIDO">
      <formula>NOT(ISERROR(SEARCH("VENDIDO",R13)))</formula>
    </cfRule>
  </conditionalFormatting>
  <conditionalFormatting sqref="U13:W13">
    <cfRule type="containsText" dxfId="567" priority="641" operator="containsText" text="bLOQUEADO">
      <formula>NOT(ISERROR(SEARCH("bLOQUEADO",U13)))</formula>
    </cfRule>
    <cfRule type="containsText" dxfId="566" priority="642" operator="containsText" text="RESERVADO">
      <formula>NOT(ISERROR(SEARCH("RESERVADO",U13)))</formula>
    </cfRule>
    <cfRule type="containsText" dxfId="565" priority="643" operator="containsText" text="DISPONIBLE">
      <formula>NOT(ISERROR(SEARCH("DISPONIBLE",U13)))</formula>
    </cfRule>
    <cfRule type="containsText" dxfId="564" priority="644" operator="containsText" text="VENDIDO">
      <formula>NOT(ISERROR(SEARCH("VENDIDO",U13)))</formula>
    </cfRule>
  </conditionalFormatting>
  <conditionalFormatting sqref="R16:S16">
    <cfRule type="containsText" dxfId="563" priority="637" operator="containsText" text="bLOQUEADO">
      <formula>NOT(ISERROR(SEARCH("bLOQUEADO",R16)))</formula>
    </cfRule>
    <cfRule type="containsText" dxfId="562" priority="638" operator="containsText" text="RESERVADO">
      <formula>NOT(ISERROR(SEARCH("RESERVADO",R16)))</formula>
    </cfRule>
    <cfRule type="containsText" dxfId="561" priority="639" operator="containsText" text="DISPONIBLE">
      <formula>NOT(ISERROR(SEARCH("DISPONIBLE",R16)))</formula>
    </cfRule>
    <cfRule type="containsText" dxfId="560" priority="640" operator="containsText" text="VENDIDO">
      <formula>NOT(ISERROR(SEARCH("VENDIDO",R16)))</formula>
    </cfRule>
  </conditionalFormatting>
  <conditionalFormatting sqref="AA16:AC16">
    <cfRule type="containsText" dxfId="559" priority="633" operator="containsText" text="bLOQUEADO">
      <formula>NOT(ISERROR(SEARCH("bLOQUEADO",AA16)))</formula>
    </cfRule>
    <cfRule type="containsText" dxfId="558" priority="634" operator="containsText" text="RESERVADO">
      <formula>NOT(ISERROR(SEARCH("RESERVADO",AA16)))</formula>
    </cfRule>
    <cfRule type="containsText" dxfId="557" priority="635" operator="containsText" text="DISPONIBLE">
      <formula>NOT(ISERROR(SEARCH("DISPONIBLE",AA16)))</formula>
    </cfRule>
    <cfRule type="containsText" dxfId="556" priority="636" operator="containsText" text="VENDIDO">
      <formula>NOT(ISERROR(SEARCH("VENDIDO",AA16)))</formula>
    </cfRule>
  </conditionalFormatting>
  <conditionalFormatting sqref="X13:Y13">
    <cfRule type="containsText" dxfId="555" priority="629" operator="containsText" text="bLOQUEADO">
      <formula>NOT(ISERROR(SEARCH("bLOQUEADO",X13)))</formula>
    </cfRule>
    <cfRule type="containsText" dxfId="554" priority="630" operator="containsText" text="RESERVADO">
      <formula>NOT(ISERROR(SEARCH("RESERVADO",X13)))</formula>
    </cfRule>
    <cfRule type="containsText" dxfId="553" priority="631" operator="containsText" text="DISPONIBLE">
      <formula>NOT(ISERROR(SEARCH("DISPONIBLE",X13)))</formula>
    </cfRule>
    <cfRule type="containsText" dxfId="552" priority="632" operator="containsText" text="VENDIDO">
      <formula>NOT(ISERROR(SEARCH("VENDIDO",X13)))</formula>
    </cfRule>
  </conditionalFormatting>
  <conditionalFormatting sqref="AA13:AC13">
    <cfRule type="containsText" dxfId="551" priority="625" operator="containsText" text="bLOQUEADO">
      <formula>NOT(ISERROR(SEARCH("bLOQUEADO",AA13)))</formula>
    </cfRule>
    <cfRule type="containsText" dxfId="550" priority="626" operator="containsText" text="RESERVADO">
      <formula>NOT(ISERROR(SEARCH("RESERVADO",AA13)))</formula>
    </cfRule>
    <cfRule type="containsText" dxfId="549" priority="627" operator="containsText" text="DISPONIBLE">
      <formula>NOT(ISERROR(SEARCH("DISPONIBLE",AA13)))</formula>
    </cfRule>
    <cfRule type="containsText" dxfId="548" priority="628" operator="containsText" text="VENDIDO">
      <formula>NOT(ISERROR(SEARCH("VENDIDO",AA13)))</formula>
    </cfRule>
  </conditionalFormatting>
  <conditionalFormatting sqref="X16:Y16">
    <cfRule type="containsText" dxfId="547" priority="621" operator="containsText" text="bLOQUEADO">
      <formula>NOT(ISERROR(SEARCH("bLOQUEADO",X16)))</formula>
    </cfRule>
    <cfRule type="containsText" dxfId="546" priority="622" operator="containsText" text="RESERVADO">
      <formula>NOT(ISERROR(SEARCH("RESERVADO",X16)))</formula>
    </cfRule>
    <cfRule type="containsText" dxfId="545" priority="623" operator="containsText" text="DISPONIBLE">
      <formula>NOT(ISERROR(SEARCH("DISPONIBLE",X16)))</formula>
    </cfRule>
    <cfRule type="containsText" dxfId="544" priority="624" operator="containsText" text="VENDIDO">
      <formula>NOT(ISERROR(SEARCH("VENDIDO",X16)))</formula>
    </cfRule>
  </conditionalFormatting>
  <conditionalFormatting sqref="AA25:AC25">
    <cfRule type="containsText" dxfId="543" priority="589" operator="containsText" text="bLOQUEADO">
      <formula>NOT(ISERROR(SEARCH("bLOQUEADO",AA25)))</formula>
    </cfRule>
    <cfRule type="containsText" dxfId="542" priority="590" operator="containsText" text="RESERVADO">
      <formula>NOT(ISERROR(SEARCH("RESERVADO",AA25)))</formula>
    </cfRule>
    <cfRule type="containsText" dxfId="541" priority="591" operator="containsText" text="DISPONIBLE">
      <formula>NOT(ISERROR(SEARCH("DISPONIBLE",AA25)))</formula>
    </cfRule>
    <cfRule type="containsText" dxfId="540" priority="592" operator="containsText" text="VENDIDO">
      <formula>NOT(ISERROR(SEARCH("VENDIDO",AA25)))</formula>
    </cfRule>
  </conditionalFormatting>
  <conditionalFormatting sqref="X28:Y28">
    <cfRule type="containsText" dxfId="539" priority="585" operator="containsText" text="bLOQUEADO">
      <formula>NOT(ISERROR(SEARCH("bLOQUEADO",X28)))</formula>
    </cfRule>
    <cfRule type="containsText" dxfId="538" priority="586" operator="containsText" text="RESERVADO">
      <formula>NOT(ISERROR(SEARCH("RESERVADO",X28)))</formula>
    </cfRule>
    <cfRule type="containsText" dxfId="537" priority="587" operator="containsText" text="DISPONIBLE">
      <formula>NOT(ISERROR(SEARCH("DISPONIBLE",X28)))</formula>
    </cfRule>
    <cfRule type="containsText" dxfId="536" priority="588" operator="containsText" text="VENDIDO">
      <formula>NOT(ISERROR(SEARCH("VENDIDO",X28)))</formula>
    </cfRule>
  </conditionalFormatting>
  <conditionalFormatting sqref="R26:S26">
    <cfRule type="containsText" dxfId="535" priority="541" operator="containsText" text="bLOQUEADO">
      <formula>NOT(ISERROR(SEARCH("bLOQUEADO",R26)))</formula>
    </cfRule>
    <cfRule type="containsText" dxfId="534" priority="542" operator="containsText" text="RESERVADO">
      <formula>NOT(ISERROR(SEARCH("RESERVADO",R26)))</formula>
    </cfRule>
    <cfRule type="containsText" dxfId="533" priority="543" operator="containsText" text="DISPONIBLE">
      <formula>NOT(ISERROR(SEARCH("DISPONIBLE",R26)))</formula>
    </cfRule>
    <cfRule type="containsText" dxfId="532" priority="544" operator="containsText" text="VENDIDO">
      <formula>NOT(ISERROR(SEARCH("VENDIDO",R26)))</formula>
    </cfRule>
  </conditionalFormatting>
  <conditionalFormatting sqref="R25:S25">
    <cfRule type="containsText" dxfId="531" priority="545" operator="containsText" text="bLOQUEADO">
      <formula>NOT(ISERROR(SEARCH("bLOQUEADO",R25)))</formula>
    </cfRule>
    <cfRule type="containsText" dxfId="530" priority="546" operator="containsText" text="RESERVADO">
      <formula>NOT(ISERROR(SEARCH("RESERVADO",R25)))</formula>
    </cfRule>
    <cfRule type="containsText" dxfId="529" priority="547" operator="containsText" text="DISPONIBLE">
      <formula>NOT(ISERROR(SEARCH("DISPONIBLE",R25)))</formula>
    </cfRule>
    <cfRule type="containsText" dxfId="528" priority="548" operator="containsText" text="VENDIDO">
      <formula>NOT(ISERROR(SEARCH("VENDIDO",R25)))</formula>
    </cfRule>
  </conditionalFormatting>
  <conditionalFormatting sqref="R28:S28">
    <cfRule type="containsText" dxfId="527" priority="549" operator="containsText" text="bLOQUEADO">
      <formula>NOT(ISERROR(SEARCH("bLOQUEADO",R28)))</formula>
    </cfRule>
    <cfRule type="containsText" dxfId="526" priority="550" operator="containsText" text="RESERVADO">
      <formula>NOT(ISERROR(SEARCH("RESERVADO",R28)))</formula>
    </cfRule>
    <cfRule type="containsText" dxfId="525" priority="551" operator="containsText" text="DISPONIBLE">
      <formula>NOT(ISERROR(SEARCH("DISPONIBLE",R28)))</formula>
    </cfRule>
    <cfRule type="containsText" dxfId="524" priority="552" operator="containsText" text="VENDIDO">
      <formula>NOT(ISERROR(SEARCH("VENDIDO",R28)))</formula>
    </cfRule>
  </conditionalFormatting>
  <conditionalFormatting sqref="X25:Y25">
    <cfRule type="containsText" dxfId="523" priority="577" operator="containsText" text="bLOQUEADO">
      <formula>NOT(ISERROR(SEARCH("bLOQUEADO",X25)))</formula>
    </cfRule>
    <cfRule type="containsText" dxfId="522" priority="578" operator="containsText" text="RESERVADO">
      <formula>NOT(ISERROR(SEARCH("RESERVADO",X25)))</formula>
    </cfRule>
    <cfRule type="containsText" dxfId="521" priority="579" operator="containsText" text="DISPONIBLE">
      <formula>NOT(ISERROR(SEARCH("DISPONIBLE",X25)))</formula>
    </cfRule>
    <cfRule type="containsText" dxfId="520" priority="580" operator="containsText" text="VENDIDO">
      <formula>NOT(ISERROR(SEARCH("VENDIDO",X25)))</formula>
    </cfRule>
  </conditionalFormatting>
  <conditionalFormatting sqref="AA28:AC28">
    <cfRule type="containsText" dxfId="519" priority="581" operator="containsText" text="bLOQUEADO">
      <formula>NOT(ISERROR(SEARCH("bLOQUEADO",AA28)))</formula>
    </cfRule>
    <cfRule type="containsText" dxfId="518" priority="582" operator="containsText" text="RESERVADO">
      <formula>NOT(ISERROR(SEARCH("RESERVADO",AA28)))</formula>
    </cfRule>
    <cfRule type="containsText" dxfId="517" priority="583" operator="containsText" text="DISPONIBLE">
      <formula>NOT(ISERROR(SEARCH("DISPONIBLE",AA28)))</formula>
    </cfRule>
    <cfRule type="containsText" dxfId="516" priority="584" operator="containsText" text="VENDIDO">
      <formula>NOT(ISERROR(SEARCH("VENDIDO",AA28)))</formula>
    </cfRule>
  </conditionalFormatting>
  <conditionalFormatting sqref="X26:Y26">
    <cfRule type="containsText" dxfId="515" priority="573" operator="containsText" text="bLOQUEADO">
      <formula>NOT(ISERROR(SEARCH("bLOQUEADO",X26)))</formula>
    </cfRule>
    <cfRule type="containsText" dxfId="514" priority="574" operator="containsText" text="RESERVADO">
      <formula>NOT(ISERROR(SEARCH("RESERVADO",X26)))</formula>
    </cfRule>
    <cfRule type="containsText" dxfId="513" priority="575" operator="containsText" text="DISPONIBLE">
      <formula>NOT(ISERROR(SEARCH("DISPONIBLE",X26)))</formula>
    </cfRule>
    <cfRule type="containsText" dxfId="512" priority="576" operator="containsText" text="VENDIDO">
      <formula>NOT(ISERROR(SEARCH("VENDIDO",X26)))</formula>
    </cfRule>
  </conditionalFormatting>
  <conditionalFormatting sqref="AA26:AC26">
    <cfRule type="containsText" dxfId="511" priority="569" operator="containsText" text="bLOQUEADO">
      <formula>NOT(ISERROR(SEARCH("bLOQUEADO",AA26)))</formula>
    </cfRule>
    <cfRule type="containsText" dxfId="510" priority="570" operator="containsText" text="RESERVADO">
      <formula>NOT(ISERROR(SEARCH("RESERVADO",AA26)))</formula>
    </cfRule>
    <cfRule type="containsText" dxfId="509" priority="571" operator="containsText" text="DISPONIBLE">
      <formula>NOT(ISERROR(SEARCH("DISPONIBLE",AA26)))</formula>
    </cfRule>
    <cfRule type="containsText" dxfId="508" priority="572" operator="containsText" text="VENDIDO">
      <formula>NOT(ISERROR(SEARCH("VENDIDO",AA26)))</formula>
    </cfRule>
  </conditionalFormatting>
  <conditionalFormatting sqref="AG25:AH25">
    <cfRule type="containsText" dxfId="507" priority="537" operator="containsText" text="bLOQUEADO">
      <formula>NOT(ISERROR(SEARCH("bLOQUEADO",AG25)))</formula>
    </cfRule>
    <cfRule type="containsText" dxfId="506" priority="538" operator="containsText" text="RESERVADO">
      <formula>NOT(ISERROR(SEARCH("RESERVADO",AG25)))</formula>
    </cfRule>
    <cfRule type="containsText" dxfId="505" priority="539" operator="containsText" text="DISPONIBLE">
      <formula>NOT(ISERROR(SEARCH("DISPONIBLE",AG25)))</formula>
    </cfRule>
    <cfRule type="containsText" dxfId="504" priority="540" operator="containsText" text="VENDIDO">
      <formula>NOT(ISERROR(SEARCH("VENDIDO",AG25)))</formula>
    </cfRule>
  </conditionalFormatting>
  <conditionalFormatting sqref="AD28:AE28">
    <cfRule type="containsText" dxfId="503" priority="533" operator="containsText" text="bLOQUEADO">
      <formula>NOT(ISERROR(SEARCH("bLOQUEADO",AD28)))</formula>
    </cfRule>
    <cfRule type="containsText" dxfId="502" priority="534" operator="containsText" text="RESERVADO">
      <formula>NOT(ISERROR(SEARCH("RESERVADO",AD28)))</formula>
    </cfRule>
    <cfRule type="containsText" dxfId="501" priority="535" operator="containsText" text="DISPONIBLE">
      <formula>NOT(ISERROR(SEARCH("DISPONIBLE",AD28)))</formula>
    </cfRule>
    <cfRule type="containsText" dxfId="500" priority="536" operator="containsText" text="VENDIDO">
      <formula>NOT(ISERROR(SEARCH("VENDIDO",AD28)))</formula>
    </cfRule>
  </conditionalFormatting>
  <conditionalFormatting sqref="AD25:AE25">
    <cfRule type="containsText" dxfId="499" priority="525" operator="containsText" text="bLOQUEADO">
      <formula>NOT(ISERROR(SEARCH("bLOQUEADO",AD25)))</formula>
    </cfRule>
    <cfRule type="containsText" dxfId="498" priority="526" operator="containsText" text="RESERVADO">
      <formula>NOT(ISERROR(SEARCH("RESERVADO",AD25)))</formula>
    </cfRule>
    <cfRule type="containsText" dxfId="497" priority="527" operator="containsText" text="DISPONIBLE">
      <formula>NOT(ISERROR(SEARCH("DISPONIBLE",AD25)))</formula>
    </cfRule>
    <cfRule type="containsText" dxfId="496" priority="528" operator="containsText" text="VENDIDO">
      <formula>NOT(ISERROR(SEARCH("VENDIDO",AD25)))</formula>
    </cfRule>
  </conditionalFormatting>
  <conditionalFormatting sqref="AG28:AH28">
    <cfRule type="containsText" dxfId="495" priority="529" operator="containsText" text="bLOQUEADO">
      <formula>NOT(ISERROR(SEARCH("bLOQUEADO",AG28)))</formula>
    </cfRule>
    <cfRule type="containsText" dxfId="494" priority="530" operator="containsText" text="RESERVADO">
      <formula>NOT(ISERROR(SEARCH("RESERVADO",AG28)))</formula>
    </cfRule>
    <cfRule type="containsText" dxfId="493" priority="531" operator="containsText" text="DISPONIBLE">
      <formula>NOT(ISERROR(SEARCH("DISPONIBLE",AG28)))</formula>
    </cfRule>
    <cfRule type="containsText" dxfId="492" priority="532" operator="containsText" text="VENDIDO">
      <formula>NOT(ISERROR(SEARCH("VENDIDO",AG28)))</formula>
    </cfRule>
  </conditionalFormatting>
  <conditionalFormatting sqref="AD26:AE26">
    <cfRule type="containsText" dxfId="491" priority="521" operator="containsText" text="bLOQUEADO">
      <formula>NOT(ISERROR(SEARCH("bLOQUEADO",AD26)))</formula>
    </cfRule>
    <cfRule type="containsText" dxfId="490" priority="522" operator="containsText" text="RESERVADO">
      <formula>NOT(ISERROR(SEARCH("RESERVADO",AD26)))</formula>
    </cfRule>
    <cfRule type="containsText" dxfId="489" priority="523" operator="containsText" text="DISPONIBLE">
      <formula>NOT(ISERROR(SEARCH("DISPONIBLE",AD26)))</formula>
    </cfRule>
    <cfRule type="containsText" dxfId="488" priority="524" operator="containsText" text="VENDIDO">
      <formula>NOT(ISERROR(SEARCH("VENDIDO",AD26)))</formula>
    </cfRule>
  </conditionalFormatting>
  <conditionalFormatting sqref="AG26:AH26">
    <cfRule type="containsText" dxfId="487" priority="517" operator="containsText" text="bLOQUEADO">
      <formula>NOT(ISERROR(SEARCH("bLOQUEADO",AG26)))</formula>
    </cfRule>
    <cfRule type="containsText" dxfId="486" priority="518" operator="containsText" text="RESERVADO">
      <formula>NOT(ISERROR(SEARCH("RESERVADO",AG26)))</formula>
    </cfRule>
    <cfRule type="containsText" dxfId="485" priority="519" operator="containsText" text="DISPONIBLE">
      <formula>NOT(ISERROR(SEARCH("DISPONIBLE",AG26)))</formula>
    </cfRule>
    <cfRule type="containsText" dxfId="484" priority="520" operator="containsText" text="VENDIDO">
      <formula>NOT(ISERROR(SEARCH("VENDIDO",AG26)))</formula>
    </cfRule>
  </conditionalFormatting>
  <conditionalFormatting sqref="AM25:AO25">
    <cfRule type="containsText" dxfId="483" priority="513" operator="containsText" text="bLOQUEADO">
      <formula>NOT(ISERROR(SEARCH("bLOQUEADO",AM25)))</formula>
    </cfRule>
    <cfRule type="containsText" dxfId="482" priority="514" operator="containsText" text="RESERVADO">
      <formula>NOT(ISERROR(SEARCH("RESERVADO",AM25)))</formula>
    </cfRule>
    <cfRule type="containsText" dxfId="481" priority="515" operator="containsText" text="DISPONIBLE">
      <formula>NOT(ISERROR(SEARCH("DISPONIBLE",AM25)))</formula>
    </cfRule>
    <cfRule type="containsText" dxfId="480" priority="516" operator="containsText" text="VENDIDO">
      <formula>NOT(ISERROR(SEARCH("VENDIDO",AM25)))</formula>
    </cfRule>
  </conditionalFormatting>
  <conditionalFormatting sqref="AJ28:AK28">
    <cfRule type="containsText" dxfId="479" priority="509" operator="containsText" text="bLOQUEADO">
      <formula>NOT(ISERROR(SEARCH("bLOQUEADO",AJ28)))</formula>
    </cfRule>
    <cfRule type="containsText" dxfId="478" priority="510" operator="containsText" text="RESERVADO">
      <formula>NOT(ISERROR(SEARCH("RESERVADO",AJ28)))</formula>
    </cfRule>
    <cfRule type="containsText" dxfId="477" priority="511" operator="containsText" text="DISPONIBLE">
      <formula>NOT(ISERROR(SEARCH("DISPONIBLE",AJ28)))</formula>
    </cfRule>
    <cfRule type="containsText" dxfId="476" priority="512" operator="containsText" text="VENDIDO">
      <formula>NOT(ISERROR(SEARCH("VENDIDO",AJ28)))</formula>
    </cfRule>
  </conditionalFormatting>
  <conditionalFormatting sqref="AJ25:AK25">
    <cfRule type="containsText" dxfId="475" priority="501" operator="containsText" text="bLOQUEADO">
      <formula>NOT(ISERROR(SEARCH("bLOQUEADO",AJ25)))</formula>
    </cfRule>
    <cfRule type="containsText" dxfId="474" priority="502" operator="containsText" text="RESERVADO">
      <formula>NOT(ISERROR(SEARCH("RESERVADO",AJ25)))</formula>
    </cfRule>
    <cfRule type="containsText" dxfId="473" priority="503" operator="containsText" text="DISPONIBLE">
      <formula>NOT(ISERROR(SEARCH("DISPONIBLE",AJ25)))</formula>
    </cfRule>
    <cfRule type="containsText" dxfId="472" priority="504" operator="containsText" text="VENDIDO">
      <formula>NOT(ISERROR(SEARCH("VENDIDO",AJ25)))</formula>
    </cfRule>
  </conditionalFormatting>
  <conditionalFormatting sqref="AM28:AO28">
    <cfRule type="containsText" dxfId="471" priority="505" operator="containsText" text="bLOQUEADO">
      <formula>NOT(ISERROR(SEARCH("bLOQUEADO",AM28)))</formula>
    </cfRule>
    <cfRule type="containsText" dxfId="470" priority="506" operator="containsText" text="RESERVADO">
      <formula>NOT(ISERROR(SEARCH("RESERVADO",AM28)))</formula>
    </cfRule>
    <cfRule type="containsText" dxfId="469" priority="507" operator="containsText" text="DISPONIBLE">
      <formula>NOT(ISERROR(SEARCH("DISPONIBLE",AM28)))</formula>
    </cfRule>
    <cfRule type="containsText" dxfId="468" priority="508" operator="containsText" text="VENDIDO">
      <formula>NOT(ISERROR(SEARCH("VENDIDO",AM28)))</formula>
    </cfRule>
  </conditionalFormatting>
  <conditionalFormatting sqref="AJ26:AK26">
    <cfRule type="containsText" dxfId="467" priority="497" operator="containsText" text="bLOQUEADO">
      <formula>NOT(ISERROR(SEARCH("bLOQUEADO",AJ26)))</formula>
    </cfRule>
    <cfRule type="containsText" dxfId="466" priority="498" operator="containsText" text="RESERVADO">
      <formula>NOT(ISERROR(SEARCH("RESERVADO",AJ26)))</formula>
    </cfRule>
    <cfRule type="containsText" dxfId="465" priority="499" operator="containsText" text="DISPONIBLE">
      <formula>NOT(ISERROR(SEARCH("DISPONIBLE",AJ26)))</formula>
    </cfRule>
    <cfRule type="containsText" dxfId="464" priority="500" operator="containsText" text="VENDIDO">
      <formula>NOT(ISERROR(SEARCH("VENDIDO",AJ26)))</formula>
    </cfRule>
  </conditionalFormatting>
  <conditionalFormatting sqref="AM26:AO26">
    <cfRule type="containsText" dxfId="463" priority="493" operator="containsText" text="bLOQUEADO">
      <formula>NOT(ISERROR(SEARCH("bLOQUEADO",AM26)))</formula>
    </cfRule>
    <cfRule type="containsText" dxfId="462" priority="494" operator="containsText" text="RESERVADO">
      <formula>NOT(ISERROR(SEARCH("RESERVADO",AM26)))</formula>
    </cfRule>
    <cfRule type="containsText" dxfId="461" priority="495" operator="containsText" text="DISPONIBLE">
      <formula>NOT(ISERROR(SEARCH("DISPONIBLE",AM26)))</formula>
    </cfRule>
    <cfRule type="containsText" dxfId="460" priority="496" operator="containsText" text="VENDIDO">
      <formula>NOT(ISERROR(SEARCH("VENDIDO",AM26)))</formula>
    </cfRule>
  </conditionalFormatting>
  <conditionalFormatting sqref="AS25:AU25">
    <cfRule type="containsText" dxfId="459" priority="489" operator="containsText" text="bLOQUEADO">
      <formula>NOT(ISERROR(SEARCH("bLOQUEADO",AS25)))</formula>
    </cfRule>
    <cfRule type="containsText" dxfId="458" priority="490" operator="containsText" text="RESERVADO">
      <formula>NOT(ISERROR(SEARCH("RESERVADO",AS25)))</formula>
    </cfRule>
    <cfRule type="containsText" dxfId="457" priority="491" operator="containsText" text="DISPONIBLE">
      <formula>NOT(ISERROR(SEARCH("DISPONIBLE",AS25)))</formula>
    </cfRule>
    <cfRule type="containsText" dxfId="456" priority="492" operator="containsText" text="VENDIDO">
      <formula>NOT(ISERROR(SEARCH("VENDIDO",AS25)))</formula>
    </cfRule>
  </conditionalFormatting>
  <conditionalFormatting sqref="AP28:AQ28">
    <cfRule type="containsText" dxfId="455" priority="485" operator="containsText" text="bLOQUEADO">
      <formula>NOT(ISERROR(SEARCH("bLOQUEADO",AP28)))</formula>
    </cfRule>
    <cfRule type="containsText" dxfId="454" priority="486" operator="containsText" text="RESERVADO">
      <formula>NOT(ISERROR(SEARCH("RESERVADO",AP28)))</formula>
    </cfRule>
    <cfRule type="containsText" dxfId="453" priority="487" operator="containsText" text="DISPONIBLE">
      <formula>NOT(ISERROR(SEARCH("DISPONIBLE",AP28)))</formula>
    </cfRule>
    <cfRule type="containsText" dxfId="452" priority="488" operator="containsText" text="VENDIDO">
      <formula>NOT(ISERROR(SEARCH("VENDIDO",AP28)))</formula>
    </cfRule>
  </conditionalFormatting>
  <conditionalFormatting sqref="AP25:AQ25">
    <cfRule type="containsText" dxfId="451" priority="477" operator="containsText" text="bLOQUEADO">
      <formula>NOT(ISERROR(SEARCH("bLOQUEADO",AP25)))</formula>
    </cfRule>
    <cfRule type="containsText" dxfId="450" priority="478" operator="containsText" text="RESERVADO">
      <formula>NOT(ISERROR(SEARCH("RESERVADO",AP25)))</formula>
    </cfRule>
    <cfRule type="containsText" dxfId="449" priority="479" operator="containsText" text="DISPONIBLE">
      <formula>NOT(ISERROR(SEARCH("DISPONIBLE",AP25)))</formula>
    </cfRule>
    <cfRule type="containsText" dxfId="448" priority="480" operator="containsText" text="VENDIDO">
      <formula>NOT(ISERROR(SEARCH("VENDIDO",AP25)))</formula>
    </cfRule>
  </conditionalFormatting>
  <conditionalFormatting sqref="AS28:AU28">
    <cfRule type="containsText" dxfId="447" priority="481" operator="containsText" text="bLOQUEADO">
      <formula>NOT(ISERROR(SEARCH("bLOQUEADO",AS28)))</formula>
    </cfRule>
    <cfRule type="containsText" dxfId="446" priority="482" operator="containsText" text="RESERVADO">
      <formula>NOT(ISERROR(SEARCH("RESERVADO",AS28)))</formula>
    </cfRule>
    <cfRule type="containsText" dxfId="445" priority="483" operator="containsText" text="DISPONIBLE">
      <formula>NOT(ISERROR(SEARCH("DISPONIBLE",AS28)))</formula>
    </cfRule>
    <cfRule type="containsText" dxfId="444" priority="484" operator="containsText" text="VENDIDO">
      <formula>NOT(ISERROR(SEARCH("VENDIDO",AS28)))</formula>
    </cfRule>
  </conditionalFormatting>
  <conditionalFormatting sqref="AP26:AQ26">
    <cfRule type="containsText" dxfId="443" priority="473" operator="containsText" text="bLOQUEADO">
      <formula>NOT(ISERROR(SEARCH("bLOQUEADO",AP26)))</formula>
    </cfRule>
    <cfRule type="containsText" dxfId="442" priority="474" operator="containsText" text="RESERVADO">
      <formula>NOT(ISERROR(SEARCH("RESERVADO",AP26)))</formula>
    </cfRule>
    <cfRule type="containsText" dxfId="441" priority="475" operator="containsText" text="DISPONIBLE">
      <formula>NOT(ISERROR(SEARCH("DISPONIBLE",AP26)))</formula>
    </cfRule>
    <cfRule type="containsText" dxfId="440" priority="476" operator="containsText" text="VENDIDO">
      <formula>NOT(ISERROR(SEARCH("VENDIDO",AP26)))</formula>
    </cfRule>
  </conditionalFormatting>
  <conditionalFormatting sqref="AS26:AU26">
    <cfRule type="containsText" dxfId="439" priority="469" operator="containsText" text="bLOQUEADO">
      <formula>NOT(ISERROR(SEARCH("bLOQUEADO",AS26)))</formula>
    </cfRule>
    <cfRule type="containsText" dxfId="438" priority="470" operator="containsText" text="RESERVADO">
      <formula>NOT(ISERROR(SEARCH("RESERVADO",AS26)))</formula>
    </cfRule>
    <cfRule type="containsText" dxfId="437" priority="471" operator="containsText" text="DISPONIBLE">
      <formula>NOT(ISERROR(SEARCH("DISPONIBLE",AS26)))</formula>
    </cfRule>
    <cfRule type="containsText" dxfId="436" priority="472" operator="containsText" text="VENDIDO">
      <formula>NOT(ISERROR(SEARCH("VENDIDO",AS26)))</formula>
    </cfRule>
  </conditionalFormatting>
  <conditionalFormatting sqref="AY25:BA25">
    <cfRule type="containsText" dxfId="435" priority="465" operator="containsText" text="bLOQUEADO">
      <formula>NOT(ISERROR(SEARCH("bLOQUEADO",AY25)))</formula>
    </cfRule>
    <cfRule type="containsText" dxfId="434" priority="466" operator="containsText" text="RESERVADO">
      <formula>NOT(ISERROR(SEARCH("RESERVADO",AY25)))</formula>
    </cfRule>
    <cfRule type="containsText" dxfId="433" priority="467" operator="containsText" text="DISPONIBLE">
      <formula>NOT(ISERROR(SEARCH("DISPONIBLE",AY25)))</formula>
    </cfRule>
    <cfRule type="containsText" dxfId="432" priority="468" operator="containsText" text="VENDIDO">
      <formula>NOT(ISERROR(SEARCH("VENDIDO",AY25)))</formula>
    </cfRule>
  </conditionalFormatting>
  <conditionalFormatting sqref="AV28:AW28">
    <cfRule type="containsText" dxfId="431" priority="461" operator="containsText" text="bLOQUEADO">
      <formula>NOT(ISERROR(SEARCH("bLOQUEADO",AV28)))</formula>
    </cfRule>
    <cfRule type="containsText" dxfId="430" priority="462" operator="containsText" text="RESERVADO">
      <formula>NOT(ISERROR(SEARCH("RESERVADO",AV28)))</formula>
    </cfRule>
    <cfRule type="containsText" dxfId="429" priority="463" operator="containsText" text="DISPONIBLE">
      <formula>NOT(ISERROR(SEARCH("DISPONIBLE",AV28)))</formula>
    </cfRule>
    <cfRule type="containsText" dxfId="428" priority="464" operator="containsText" text="VENDIDO">
      <formula>NOT(ISERROR(SEARCH("VENDIDO",AV28)))</formula>
    </cfRule>
  </conditionalFormatting>
  <conditionalFormatting sqref="AV25:AW25">
    <cfRule type="containsText" dxfId="427" priority="453" operator="containsText" text="bLOQUEADO">
      <formula>NOT(ISERROR(SEARCH("bLOQUEADO",AV25)))</formula>
    </cfRule>
    <cfRule type="containsText" dxfId="426" priority="454" operator="containsText" text="RESERVADO">
      <formula>NOT(ISERROR(SEARCH("RESERVADO",AV25)))</formula>
    </cfRule>
    <cfRule type="containsText" dxfId="425" priority="455" operator="containsText" text="DISPONIBLE">
      <formula>NOT(ISERROR(SEARCH("DISPONIBLE",AV25)))</formula>
    </cfRule>
    <cfRule type="containsText" dxfId="424" priority="456" operator="containsText" text="VENDIDO">
      <formula>NOT(ISERROR(SEARCH("VENDIDO",AV25)))</formula>
    </cfRule>
  </conditionalFormatting>
  <conditionalFormatting sqref="AY28:BA28">
    <cfRule type="containsText" dxfId="423" priority="457" operator="containsText" text="bLOQUEADO">
      <formula>NOT(ISERROR(SEARCH("bLOQUEADO",AY28)))</formula>
    </cfRule>
    <cfRule type="containsText" dxfId="422" priority="458" operator="containsText" text="RESERVADO">
      <formula>NOT(ISERROR(SEARCH("RESERVADO",AY28)))</formula>
    </cfRule>
    <cfRule type="containsText" dxfId="421" priority="459" operator="containsText" text="DISPONIBLE">
      <formula>NOT(ISERROR(SEARCH("DISPONIBLE",AY28)))</formula>
    </cfRule>
    <cfRule type="containsText" dxfId="420" priority="460" operator="containsText" text="VENDIDO">
      <formula>NOT(ISERROR(SEARCH("VENDIDO",AY28)))</formula>
    </cfRule>
  </conditionalFormatting>
  <conditionalFormatting sqref="AV26:AW26">
    <cfRule type="containsText" dxfId="419" priority="449" operator="containsText" text="bLOQUEADO">
      <formula>NOT(ISERROR(SEARCH("bLOQUEADO",AV26)))</formula>
    </cfRule>
    <cfRule type="containsText" dxfId="418" priority="450" operator="containsText" text="RESERVADO">
      <formula>NOT(ISERROR(SEARCH("RESERVADO",AV26)))</formula>
    </cfRule>
    <cfRule type="containsText" dxfId="417" priority="451" operator="containsText" text="DISPONIBLE">
      <formula>NOT(ISERROR(SEARCH("DISPONIBLE",AV26)))</formula>
    </cfRule>
    <cfRule type="containsText" dxfId="416" priority="452" operator="containsText" text="VENDIDO">
      <formula>NOT(ISERROR(SEARCH("VENDIDO",AV26)))</formula>
    </cfRule>
  </conditionalFormatting>
  <conditionalFormatting sqref="AY26:BA26">
    <cfRule type="containsText" dxfId="415" priority="445" operator="containsText" text="bLOQUEADO">
      <formula>NOT(ISERROR(SEARCH("bLOQUEADO",AY26)))</formula>
    </cfRule>
    <cfRule type="containsText" dxfId="414" priority="446" operator="containsText" text="RESERVADO">
      <formula>NOT(ISERROR(SEARCH("RESERVADO",AY26)))</formula>
    </cfRule>
    <cfRule type="containsText" dxfId="413" priority="447" operator="containsText" text="DISPONIBLE">
      <formula>NOT(ISERROR(SEARCH("DISPONIBLE",AY26)))</formula>
    </cfRule>
    <cfRule type="containsText" dxfId="412" priority="448" operator="containsText" text="VENDIDO">
      <formula>NOT(ISERROR(SEARCH("VENDIDO",AY26)))</formula>
    </cfRule>
  </conditionalFormatting>
  <conditionalFormatting sqref="BE25:BF25">
    <cfRule type="containsText" dxfId="411" priority="441" operator="containsText" text="bLOQUEADO">
      <formula>NOT(ISERROR(SEARCH("bLOQUEADO",BE25)))</formula>
    </cfRule>
    <cfRule type="containsText" dxfId="410" priority="442" operator="containsText" text="RESERVADO">
      <formula>NOT(ISERROR(SEARCH("RESERVADO",BE25)))</formula>
    </cfRule>
    <cfRule type="containsText" dxfId="409" priority="443" operator="containsText" text="DISPONIBLE">
      <formula>NOT(ISERROR(SEARCH("DISPONIBLE",BE25)))</formula>
    </cfRule>
    <cfRule type="containsText" dxfId="408" priority="444" operator="containsText" text="VENDIDO">
      <formula>NOT(ISERROR(SEARCH("VENDIDO",BE25)))</formula>
    </cfRule>
  </conditionalFormatting>
  <conditionalFormatting sqref="BB28:BC28">
    <cfRule type="containsText" dxfId="407" priority="437" operator="containsText" text="bLOQUEADO">
      <formula>NOT(ISERROR(SEARCH("bLOQUEADO",BB28)))</formula>
    </cfRule>
    <cfRule type="containsText" dxfId="406" priority="438" operator="containsText" text="RESERVADO">
      <formula>NOT(ISERROR(SEARCH("RESERVADO",BB28)))</formula>
    </cfRule>
    <cfRule type="containsText" dxfId="405" priority="439" operator="containsText" text="DISPONIBLE">
      <formula>NOT(ISERROR(SEARCH("DISPONIBLE",BB28)))</formula>
    </cfRule>
    <cfRule type="containsText" dxfId="404" priority="440" operator="containsText" text="VENDIDO">
      <formula>NOT(ISERROR(SEARCH("VENDIDO",BB28)))</formula>
    </cfRule>
  </conditionalFormatting>
  <conditionalFormatting sqref="BB25:BC25">
    <cfRule type="containsText" dxfId="403" priority="429" operator="containsText" text="bLOQUEADO">
      <formula>NOT(ISERROR(SEARCH("bLOQUEADO",BB25)))</formula>
    </cfRule>
    <cfRule type="containsText" dxfId="402" priority="430" operator="containsText" text="RESERVADO">
      <formula>NOT(ISERROR(SEARCH("RESERVADO",BB25)))</formula>
    </cfRule>
    <cfRule type="containsText" dxfId="401" priority="431" operator="containsText" text="DISPONIBLE">
      <formula>NOT(ISERROR(SEARCH("DISPONIBLE",BB25)))</formula>
    </cfRule>
    <cfRule type="containsText" dxfId="400" priority="432" operator="containsText" text="VENDIDO">
      <formula>NOT(ISERROR(SEARCH("VENDIDO",BB25)))</formula>
    </cfRule>
  </conditionalFormatting>
  <conditionalFormatting sqref="BE28:BF28">
    <cfRule type="containsText" dxfId="399" priority="433" operator="containsText" text="bLOQUEADO">
      <formula>NOT(ISERROR(SEARCH("bLOQUEADO",BE28)))</formula>
    </cfRule>
    <cfRule type="containsText" dxfId="398" priority="434" operator="containsText" text="RESERVADO">
      <formula>NOT(ISERROR(SEARCH("RESERVADO",BE28)))</formula>
    </cfRule>
    <cfRule type="containsText" dxfId="397" priority="435" operator="containsText" text="DISPONIBLE">
      <formula>NOT(ISERROR(SEARCH("DISPONIBLE",BE28)))</formula>
    </cfRule>
    <cfRule type="containsText" dxfId="396" priority="436" operator="containsText" text="VENDIDO">
      <formula>NOT(ISERROR(SEARCH("VENDIDO",BE28)))</formula>
    </cfRule>
  </conditionalFormatting>
  <conditionalFormatting sqref="BB26:BC26">
    <cfRule type="containsText" dxfId="395" priority="425" operator="containsText" text="bLOQUEADO">
      <formula>NOT(ISERROR(SEARCH("bLOQUEADO",BB26)))</formula>
    </cfRule>
    <cfRule type="containsText" dxfId="394" priority="426" operator="containsText" text="RESERVADO">
      <formula>NOT(ISERROR(SEARCH("RESERVADO",BB26)))</formula>
    </cfRule>
    <cfRule type="containsText" dxfId="393" priority="427" operator="containsText" text="DISPONIBLE">
      <formula>NOT(ISERROR(SEARCH("DISPONIBLE",BB26)))</formula>
    </cfRule>
    <cfRule type="containsText" dxfId="392" priority="428" operator="containsText" text="VENDIDO">
      <formula>NOT(ISERROR(SEARCH("VENDIDO",BB26)))</formula>
    </cfRule>
  </conditionalFormatting>
  <conditionalFormatting sqref="BE26:BF26">
    <cfRule type="containsText" dxfId="391" priority="421" operator="containsText" text="bLOQUEADO">
      <formula>NOT(ISERROR(SEARCH("bLOQUEADO",BE26)))</formula>
    </cfRule>
    <cfRule type="containsText" dxfId="390" priority="422" operator="containsText" text="RESERVADO">
      <formula>NOT(ISERROR(SEARCH("RESERVADO",BE26)))</formula>
    </cfRule>
    <cfRule type="containsText" dxfId="389" priority="423" operator="containsText" text="DISPONIBLE">
      <formula>NOT(ISERROR(SEARCH("DISPONIBLE",BE26)))</formula>
    </cfRule>
    <cfRule type="containsText" dxfId="388" priority="424" operator="containsText" text="VENDIDO">
      <formula>NOT(ISERROR(SEARCH("VENDIDO",BE26)))</formula>
    </cfRule>
  </conditionalFormatting>
  <conditionalFormatting sqref="BE43:BF43">
    <cfRule type="containsText" dxfId="387" priority="277" operator="containsText" text="bLOQUEADO">
      <formula>NOT(ISERROR(SEARCH("bLOQUEADO",BE43)))</formula>
    </cfRule>
    <cfRule type="containsText" dxfId="386" priority="278" operator="containsText" text="RESERVADO">
      <formula>NOT(ISERROR(SEARCH("RESERVADO",BE43)))</formula>
    </cfRule>
    <cfRule type="containsText" dxfId="385" priority="279" operator="containsText" text="DISPONIBLE">
      <formula>NOT(ISERROR(SEARCH("DISPONIBLE",BE43)))</formula>
    </cfRule>
    <cfRule type="containsText" dxfId="384" priority="280" operator="containsText" text="VENDIDO">
      <formula>NOT(ISERROR(SEARCH("VENDIDO",BE43)))</formula>
    </cfRule>
  </conditionalFormatting>
  <conditionalFormatting sqref="BE33:BF33">
    <cfRule type="containsText" dxfId="383" priority="417" operator="containsText" text="bLOQUEADO">
      <formula>NOT(ISERROR(SEARCH("bLOQUEADO",BE33)))</formula>
    </cfRule>
    <cfRule type="containsText" dxfId="382" priority="418" operator="containsText" text="RESERVADO">
      <formula>NOT(ISERROR(SEARCH("RESERVADO",BE33)))</formula>
    </cfRule>
    <cfRule type="containsText" dxfId="381" priority="419" operator="containsText" text="DISPONIBLE">
      <formula>NOT(ISERROR(SEARCH("DISPONIBLE",BE33)))</formula>
    </cfRule>
    <cfRule type="containsText" dxfId="380" priority="420" operator="containsText" text="VENDIDO">
      <formula>NOT(ISERROR(SEARCH("VENDIDO",BE33)))</formula>
    </cfRule>
  </conditionalFormatting>
  <conditionalFormatting sqref="BB30:BC30">
    <cfRule type="containsText" dxfId="379" priority="413" operator="containsText" text="bLOQUEADO">
      <formula>NOT(ISERROR(SEARCH("bLOQUEADO",BB30)))</formula>
    </cfRule>
    <cfRule type="containsText" dxfId="378" priority="414" operator="containsText" text="RESERVADO">
      <formula>NOT(ISERROR(SEARCH("RESERVADO",BB30)))</formula>
    </cfRule>
    <cfRule type="containsText" dxfId="377" priority="415" operator="containsText" text="DISPONIBLE">
      <formula>NOT(ISERROR(SEARCH("DISPONIBLE",BB30)))</formula>
    </cfRule>
    <cfRule type="containsText" dxfId="376" priority="416" operator="containsText" text="VENDIDO">
      <formula>NOT(ISERROR(SEARCH("VENDIDO",BB30)))</formula>
    </cfRule>
  </conditionalFormatting>
  <conditionalFormatting sqref="BE30:BF30">
    <cfRule type="containsText" dxfId="375" priority="409" operator="containsText" text="bLOQUEADO">
      <formula>NOT(ISERROR(SEARCH("bLOQUEADO",BE30)))</formula>
    </cfRule>
    <cfRule type="containsText" dxfId="374" priority="410" operator="containsText" text="RESERVADO">
      <formula>NOT(ISERROR(SEARCH("RESERVADO",BE30)))</formula>
    </cfRule>
    <cfRule type="containsText" dxfId="373" priority="411" operator="containsText" text="DISPONIBLE">
      <formula>NOT(ISERROR(SEARCH("DISPONIBLE",BE30)))</formula>
    </cfRule>
    <cfRule type="containsText" dxfId="372" priority="412" operator="containsText" text="VENDIDO">
      <formula>NOT(ISERROR(SEARCH("VENDIDO",BE30)))</formula>
    </cfRule>
  </conditionalFormatting>
  <conditionalFormatting sqref="BB33:BC33">
    <cfRule type="containsText" dxfId="371" priority="405" operator="containsText" text="bLOQUEADO">
      <formula>NOT(ISERROR(SEARCH("bLOQUEADO",BB33)))</formula>
    </cfRule>
    <cfRule type="containsText" dxfId="370" priority="406" operator="containsText" text="RESERVADO">
      <formula>NOT(ISERROR(SEARCH("RESERVADO",BB33)))</formula>
    </cfRule>
    <cfRule type="containsText" dxfId="369" priority="407" operator="containsText" text="DISPONIBLE">
      <formula>NOT(ISERROR(SEARCH("DISPONIBLE",BB33)))</formula>
    </cfRule>
    <cfRule type="containsText" dxfId="368" priority="408" operator="containsText" text="VENDIDO">
      <formula>NOT(ISERROR(SEARCH("VENDIDO",BB33)))</formula>
    </cfRule>
  </conditionalFormatting>
  <conditionalFormatting sqref="AY33:BA33">
    <cfRule type="containsText" dxfId="367" priority="401" operator="containsText" text="bLOQUEADO">
      <formula>NOT(ISERROR(SEARCH("bLOQUEADO",AY33)))</formula>
    </cfRule>
    <cfRule type="containsText" dxfId="366" priority="402" operator="containsText" text="RESERVADO">
      <formula>NOT(ISERROR(SEARCH("RESERVADO",AY33)))</formula>
    </cfRule>
    <cfRule type="containsText" dxfId="365" priority="403" operator="containsText" text="DISPONIBLE">
      <formula>NOT(ISERROR(SEARCH("DISPONIBLE",AY33)))</formula>
    </cfRule>
    <cfRule type="containsText" dxfId="364" priority="404" operator="containsText" text="VENDIDO">
      <formula>NOT(ISERROR(SEARCH("VENDIDO",AY33)))</formula>
    </cfRule>
  </conditionalFormatting>
  <conditionalFormatting sqref="AV30:AW30">
    <cfRule type="containsText" dxfId="363" priority="397" operator="containsText" text="bLOQUEADO">
      <formula>NOT(ISERROR(SEARCH("bLOQUEADO",AV30)))</formula>
    </cfRule>
    <cfRule type="containsText" dxfId="362" priority="398" operator="containsText" text="RESERVADO">
      <formula>NOT(ISERROR(SEARCH("RESERVADO",AV30)))</formula>
    </cfRule>
    <cfRule type="containsText" dxfId="361" priority="399" operator="containsText" text="DISPONIBLE">
      <formula>NOT(ISERROR(SEARCH("DISPONIBLE",AV30)))</formula>
    </cfRule>
    <cfRule type="containsText" dxfId="360" priority="400" operator="containsText" text="VENDIDO">
      <formula>NOT(ISERROR(SEARCH("VENDIDO",AV30)))</formula>
    </cfRule>
  </conditionalFormatting>
  <conditionalFormatting sqref="AY30:BA30">
    <cfRule type="containsText" dxfId="359" priority="393" operator="containsText" text="bLOQUEADO">
      <formula>NOT(ISERROR(SEARCH("bLOQUEADO",AY30)))</formula>
    </cfRule>
    <cfRule type="containsText" dxfId="358" priority="394" operator="containsText" text="RESERVADO">
      <formula>NOT(ISERROR(SEARCH("RESERVADO",AY30)))</formula>
    </cfRule>
    <cfRule type="containsText" dxfId="357" priority="395" operator="containsText" text="DISPONIBLE">
      <formula>NOT(ISERROR(SEARCH("DISPONIBLE",AY30)))</formula>
    </cfRule>
    <cfRule type="containsText" dxfId="356" priority="396" operator="containsText" text="VENDIDO">
      <formula>NOT(ISERROR(SEARCH("VENDIDO",AY30)))</formula>
    </cfRule>
  </conditionalFormatting>
  <conditionalFormatting sqref="AV33:AW33">
    <cfRule type="containsText" dxfId="355" priority="389" operator="containsText" text="bLOQUEADO">
      <formula>NOT(ISERROR(SEARCH("bLOQUEADO",AV33)))</formula>
    </cfRule>
    <cfRule type="containsText" dxfId="354" priority="390" operator="containsText" text="RESERVADO">
      <formula>NOT(ISERROR(SEARCH("RESERVADO",AV33)))</formula>
    </cfRule>
    <cfRule type="containsText" dxfId="353" priority="391" operator="containsText" text="DISPONIBLE">
      <formula>NOT(ISERROR(SEARCH("DISPONIBLE",AV33)))</formula>
    </cfRule>
    <cfRule type="containsText" dxfId="352" priority="392" operator="containsText" text="VENDIDO">
      <formula>NOT(ISERROR(SEARCH("VENDIDO",AV33)))</formula>
    </cfRule>
  </conditionalFormatting>
  <conditionalFormatting sqref="AS33:AU33">
    <cfRule type="containsText" dxfId="351" priority="385" operator="containsText" text="bLOQUEADO">
      <formula>NOT(ISERROR(SEARCH("bLOQUEADO",AS33)))</formula>
    </cfRule>
    <cfRule type="containsText" dxfId="350" priority="386" operator="containsText" text="RESERVADO">
      <formula>NOT(ISERROR(SEARCH("RESERVADO",AS33)))</formula>
    </cfRule>
    <cfRule type="containsText" dxfId="349" priority="387" operator="containsText" text="DISPONIBLE">
      <formula>NOT(ISERROR(SEARCH("DISPONIBLE",AS33)))</formula>
    </cfRule>
    <cfRule type="containsText" dxfId="348" priority="388" operator="containsText" text="VENDIDO">
      <formula>NOT(ISERROR(SEARCH("VENDIDO",AS33)))</formula>
    </cfRule>
  </conditionalFormatting>
  <conditionalFormatting sqref="AP30:AQ30">
    <cfRule type="containsText" dxfId="347" priority="381" operator="containsText" text="bLOQUEADO">
      <formula>NOT(ISERROR(SEARCH("bLOQUEADO",AP30)))</formula>
    </cfRule>
    <cfRule type="containsText" dxfId="346" priority="382" operator="containsText" text="RESERVADO">
      <formula>NOT(ISERROR(SEARCH("RESERVADO",AP30)))</formula>
    </cfRule>
    <cfRule type="containsText" dxfId="345" priority="383" operator="containsText" text="DISPONIBLE">
      <formula>NOT(ISERROR(SEARCH("DISPONIBLE",AP30)))</formula>
    </cfRule>
    <cfRule type="containsText" dxfId="344" priority="384" operator="containsText" text="VENDIDO">
      <formula>NOT(ISERROR(SEARCH("VENDIDO",AP30)))</formula>
    </cfRule>
  </conditionalFormatting>
  <conditionalFormatting sqref="AS30:AU30">
    <cfRule type="containsText" dxfId="343" priority="377" operator="containsText" text="bLOQUEADO">
      <formula>NOT(ISERROR(SEARCH("bLOQUEADO",AS30)))</formula>
    </cfRule>
    <cfRule type="containsText" dxfId="342" priority="378" operator="containsText" text="RESERVADO">
      <formula>NOT(ISERROR(SEARCH("RESERVADO",AS30)))</formula>
    </cfRule>
    <cfRule type="containsText" dxfId="341" priority="379" operator="containsText" text="DISPONIBLE">
      <formula>NOT(ISERROR(SEARCH("DISPONIBLE",AS30)))</formula>
    </cfRule>
    <cfRule type="containsText" dxfId="340" priority="380" operator="containsText" text="VENDIDO">
      <formula>NOT(ISERROR(SEARCH("VENDIDO",AS30)))</formula>
    </cfRule>
  </conditionalFormatting>
  <conditionalFormatting sqref="AP33:AQ33">
    <cfRule type="containsText" dxfId="339" priority="373" operator="containsText" text="bLOQUEADO">
      <formula>NOT(ISERROR(SEARCH("bLOQUEADO",AP33)))</formula>
    </cfRule>
    <cfRule type="containsText" dxfId="338" priority="374" operator="containsText" text="RESERVADO">
      <formula>NOT(ISERROR(SEARCH("RESERVADO",AP33)))</formula>
    </cfRule>
    <cfRule type="containsText" dxfId="337" priority="375" operator="containsText" text="DISPONIBLE">
      <formula>NOT(ISERROR(SEARCH("DISPONIBLE",AP33)))</formula>
    </cfRule>
    <cfRule type="containsText" dxfId="336" priority="376" operator="containsText" text="VENDIDO">
      <formula>NOT(ISERROR(SEARCH("VENDIDO",AP33)))</formula>
    </cfRule>
  </conditionalFormatting>
  <conditionalFormatting sqref="BE42:BF42">
    <cfRule type="containsText" dxfId="335" priority="297" operator="containsText" text="bLOQUEADO">
      <formula>NOT(ISERROR(SEARCH("bLOQUEADO",BE42)))</formula>
    </cfRule>
    <cfRule type="containsText" dxfId="334" priority="298" operator="containsText" text="RESERVADO">
      <formula>NOT(ISERROR(SEARCH("RESERVADO",BE42)))</formula>
    </cfRule>
    <cfRule type="containsText" dxfId="333" priority="299" operator="containsText" text="DISPONIBLE">
      <formula>NOT(ISERROR(SEARCH("DISPONIBLE",BE42)))</formula>
    </cfRule>
    <cfRule type="containsText" dxfId="332" priority="300" operator="containsText" text="VENDIDO">
      <formula>NOT(ISERROR(SEARCH("VENDIDO",BE42)))</formula>
    </cfRule>
  </conditionalFormatting>
  <conditionalFormatting sqref="BB45:BC45">
    <cfRule type="containsText" dxfId="331" priority="293" operator="containsText" text="bLOQUEADO">
      <formula>NOT(ISERROR(SEARCH("bLOQUEADO",BB45)))</formula>
    </cfRule>
    <cfRule type="containsText" dxfId="330" priority="294" operator="containsText" text="RESERVADO">
      <formula>NOT(ISERROR(SEARCH("RESERVADO",BB45)))</formula>
    </cfRule>
    <cfRule type="containsText" dxfId="329" priority="295" operator="containsText" text="DISPONIBLE">
      <formula>NOT(ISERROR(SEARCH("DISPONIBLE",BB45)))</formula>
    </cfRule>
    <cfRule type="containsText" dxfId="328" priority="296" operator="containsText" text="VENDIDO">
      <formula>NOT(ISERROR(SEARCH("VENDIDO",BB45)))</formula>
    </cfRule>
  </conditionalFormatting>
  <conditionalFormatting sqref="BB42:BC42">
    <cfRule type="containsText" dxfId="327" priority="285" operator="containsText" text="bLOQUEADO">
      <formula>NOT(ISERROR(SEARCH("bLOQUEADO",BB42)))</formula>
    </cfRule>
    <cfRule type="containsText" dxfId="326" priority="286" operator="containsText" text="RESERVADO">
      <formula>NOT(ISERROR(SEARCH("RESERVADO",BB42)))</formula>
    </cfRule>
    <cfRule type="containsText" dxfId="325" priority="287" operator="containsText" text="DISPONIBLE">
      <formula>NOT(ISERROR(SEARCH("DISPONIBLE",BB42)))</formula>
    </cfRule>
    <cfRule type="containsText" dxfId="324" priority="288" operator="containsText" text="VENDIDO">
      <formula>NOT(ISERROR(SEARCH("VENDIDO",BB42)))</formula>
    </cfRule>
  </conditionalFormatting>
  <conditionalFormatting sqref="BE45:BF45">
    <cfRule type="containsText" dxfId="323" priority="289" operator="containsText" text="bLOQUEADO">
      <formula>NOT(ISERROR(SEARCH("bLOQUEADO",BE45)))</formula>
    </cfRule>
    <cfRule type="containsText" dxfId="322" priority="290" operator="containsText" text="RESERVADO">
      <formula>NOT(ISERROR(SEARCH("RESERVADO",BE45)))</formula>
    </cfRule>
    <cfRule type="containsText" dxfId="321" priority="291" operator="containsText" text="DISPONIBLE">
      <formula>NOT(ISERROR(SEARCH("DISPONIBLE",BE45)))</formula>
    </cfRule>
    <cfRule type="containsText" dxfId="320" priority="292" operator="containsText" text="VENDIDO">
      <formula>NOT(ISERROR(SEARCH("VENDIDO",BE45)))</formula>
    </cfRule>
  </conditionalFormatting>
  <conditionalFormatting sqref="BB43:BC43">
    <cfRule type="containsText" dxfId="319" priority="281" operator="containsText" text="bLOQUEADO">
      <formula>NOT(ISERROR(SEARCH("bLOQUEADO",BB43)))</formula>
    </cfRule>
    <cfRule type="containsText" dxfId="318" priority="282" operator="containsText" text="RESERVADO">
      <formula>NOT(ISERROR(SEARCH("RESERVADO",BB43)))</formula>
    </cfRule>
    <cfRule type="containsText" dxfId="317" priority="283" operator="containsText" text="DISPONIBLE">
      <formula>NOT(ISERROR(SEARCH("DISPONIBLE",BB43)))</formula>
    </cfRule>
    <cfRule type="containsText" dxfId="316" priority="284" operator="containsText" text="VENDIDO">
      <formula>NOT(ISERROR(SEARCH("VENDIDO",BB43)))</formula>
    </cfRule>
  </conditionalFormatting>
  <conditionalFormatting sqref="AS42:AU42">
    <cfRule type="containsText" dxfId="315" priority="345" operator="containsText" text="bLOQUEADO">
      <formula>NOT(ISERROR(SEARCH("bLOQUEADO",AS42)))</formula>
    </cfRule>
    <cfRule type="containsText" dxfId="314" priority="346" operator="containsText" text="RESERVADO">
      <formula>NOT(ISERROR(SEARCH("RESERVADO",AS42)))</formula>
    </cfRule>
    <cfRule type="containsText" dxfId="313" priority="347" operator="containsText" text="DISPONIBLE">
      <formula>NOT(ISERROR(SEARCH("DISPONIBLE",AS42)))</formula>
    </cfRule>
    <cfRule type="containsText" dxfId="312" priority="348" operator="containsText" text="VENDIDO">
      <formula>NOT(ISERROR(SEARCH("VENDIDO",AS42)))</formula>
    </cfRule>
  </conditionalFormatting>
  <conditionalFormatting sqref="AP45:AQ45">
    <cfRule type="containsText" dxfId="311" priority="341" operator="containsText" text="bLOQUEADO">
      <formula>NOT(ISERROR(SEARCH("bLOQUEADO",AP45)))</formula>
    </cfRule>
    <cfRule type="containsText" dxfId="310" priority="342" operator="containsText" text="RESERVADO">
      <formula>NOT(ISERROR(SEARCH("RESERVADO",AP45)))</formula>
    </cfRule>
    <cfRule type="containsText" dxfId="309" priority="343" operator="containsText" text="DISPONIBLE">
      <formula>NOT(ISERROR(SEARCH("DISPONIBLE",AP45)))</formula>
    </cfRule>
    <cfRule type="containsText" dxfId="308" priority="344" operator="containsText" text="VENDIDO">
      <formula>NOT(ISERROR(SEARCH("VENDIDO",AP45)))</formula>
    </cfRule>
  </conditionalFormatting>
  <conditionalFormatting sqref="AP42:AQ42">
    <cfRule type="containsText" dxfId="307" priority="333" operator="containsText" text="bLOQUEADO">
      <formula>NOT(ISERROR(SEARCH("bLOQUEADO",AP42)))</formula>
    </cfRule>
    <cfRule type="containsText" dxfId="306" priority="334" operator="containsText" text="RESERVADO">
      <formula>NOT(ISERROR(SEARCH("RESERVADO",AP42)))</formula>
    </cfRule>
    <cfRule type="containsText" dxfId="305" priority="335" operator="containsText" text="DISPONIBLE">
      <formula>NOT(ISERROR(SEARCH("DISPONIBLE",AP42)))</formula>
    </cfRule>
    <cfRule type="containsText" dxfId="304" priority="336" operator="containsText" text="VENDIDO">
      <formula>NOT(ISERROR(SEARCH("VENDIDO",AP42)))</formula>
    </cfRule>
  </conditionalFormatting>
  <conditionalFormatting sqref="AS45:AU45">
    <cfRule type="containsText" dxfId="303" priority="337" operator="containsText" text="bLOQUEADO">
      <formula>NOT(ISERROR(SEARCH("bLOQUEADO",AS45)))</formula>
    </cfRule>
    <cfRule type="containsText" dxfId="302" priority="338" operator="containsText" text="RESERVADO">
      <formula>NOT(ISERROR(SEARCH("RESERVADO",AS45)))</formula>
    </cfRule>
    <cfRule type="containsText" dxfId="301" priority="339" operator="containsText" text="DISPONIBLE">
      <formula>NOT(ISERROR(SEARCH("DISPONIBLE",AS45)))</formula>
    </cfRule>
    <cfRule type="containsText" dxfId="300" priority="340" operator="containsText" text="VENDIDO">
      <formula>NOT(ISERROR(SEARCH("VENDIDO",AS45)))</formula>
    </cfRule>
  </conditionalFormatting>
  <conditionalFormatting sqref="AP43:AQ43">
    <cfRule type="containsText" dxfId="299" priority="329" operator="containsText" text="bLOQUEADO">
      <formula>NOT(ISERROR(SEARCH("bLOQUEADO",AP43)))</formula>
    </cfRule>
    <cfRule type="containsText" dxfId="298" priority="330" operator="containsText" text="RESERVADO">
      <formula>NOT(ISERROR(SEARCH("RESERVADO",AP43)))</formula>
    </cfRule>
    <cfRule type="containsText" dxfId="297" priority="331" operator="containsText" text="DISPONIBLE">
      <formula>NOT(ISERROR(SEARCH("DISPONIBLE",AP43)))</formula>
    </cfRule>
    <cfRule type="containsText" dxfId="296" priority="332" operator="containsText" text="VENDIDO">
      <formula>NOT(ISERROR(SEARCH("VENDIDO",AP43)))</formula>
    </cfRule>
  </conditionalFormatting>
  <conditionalFormatting sqref="AS43:AU43">
    <cfRule type="containsText" dxfId="295" priority="325" operator="containsText" text="bLOQUEADO">
      <formula>NOT(ISERROR(SEARCH("bLOQUEADO",AS43)))</formula>
    </cfRule>
    <cfRule type="containsText" dxfId="294" priority="326" operator="containsText" text="RESERVADO">
      <formula>NOT(ISERROR(SEARCH("RESERVADO",AS43)))</formula>
    </cfRule>
    <cfRule type="containsText" dxfId="293" priority="327" operator="containsText" text="DISPONIBLE">
      <formula>NOT(ISERROR(SEARCH("DISPONIBLE",AS43)))</formula>
    </cfRule>
    <cfRule type="containsText" dxfId="292" priority="328" operator="containsText" text="VENDIDO">
      <formula>NOT(ISERROR(SEARCH("VENDIDO",AS43)))</formula>
    </cfRule>
  </conditionalFormatting>
  <conditionalFormatting sqref="AY42:BA42">
    <cfRule type="containsText" dxfId="291" priority="321" operator="containsText" text="bLOQUEADO">
      <formula>NOT(ISERROR(SEARCH("bLOQUEADO",AY42)))</formula>
    </cfRule>
    <cfRule type="containsText" dxfId="290" priority="322" operator="containsText" text="RESERVADO">
      <formula>NOT(ISERROR(SEARCH("RESERVADO",AY42)))</formula>
    </cfRule>
    <cfRule type="containsText" dxfId="289" priority="323" operator="containsText" text="DISPONIBLE">
      <formula>NOT(ISERROR(SEARCH("DISPONIBLE",AY42)))</formula>
    </cfRule>
    <cfRule type="containsText" dxfId="288" priority="324" operator="containsText" text="VENDIDO">
      <formula>NOT(ISERROR(SEARCH("VENDIDO",AY42)))</formula>
    </cfRule>
  </conditionalFormatting>
  <conditionalFormatting sqref="AV45:AW45">
    <cfRule type="containsText" dxfId="287" priority="317" operator="containsText" text="bLOQUEADO">
      <formula>NOT(ISERROR(SEARCH("bLOQUEADO",AV45)))</formula>
    </cfRule>
    <cfRule type="containsText" dxfId="286" priority="318" operator="containsText" text="RESERVADO">
      <formula>NOT(ISERROR(SEARCH("RESERVADO",AV45)))</formula>
    </cfRule>
    <cfRule type="containsText" dxfId="285" priority="319" operator="containsText" text="DISPONIBLE">
      <formula>NOT(ISERROR(SEARCH("DISPONIBLE",AV45)))</formula>
    </cfRule>
    <cfRule type="containsText" dxfId="284" priority="320" operator="containsText" text="VENDIDO">
      <formula>NOT(ISERROR(SEARCH("VENDIDO",AV45)))</formula>
    </cfRule>
  </conditionalFormatting>
  <conditionalFormatting sqref="AV42:AW42">
    <cfRule type="containsText" dxfId="283" priority="309" operator="containsText" text="bLOQUEADO">
      <formula>NOT(ISERROR(SEARCH("bLOQUEADO",AV42)))</formula>
    </cfRule>
    <cfRule type="containsText" dxfId="282" priority="310" operator="containsText" text="RESERVADO">
      <formula>NOT(ISERROR(SEARCH("RESERVADO",AV42)))</formula>
    </cfRule>
    <cfRule type="containsText" dxfId="281" priority="311" operator="containsText" text="DISPONIBLE">
      <formula>NOT(ISERROR(SEARCH("DISPONIBLE",AV42)))</formula>
    </cfRule>
    <cfRule type="containsText" dxfId="280" priority="312" operator="containsText" text="VENDIDO">
      <formula>NOT(ISERROR(SEARCH("VENDIDO",AV42)))</formula>
    </cfRule>
  </conditionalFormatting>
  <conditionalFormatting sqref="AY45:BA45">
    <cfRule type="containsText" dxfId="279" priority="313" operator="containsText" text="bLOQUEADO">
      <formula>NOT(ISERROR(SEARCH("bLOQUEADO",AY45)))</formula>
    </cfRule>
    <cfRule type="containsText" dxfId="278" priority="314" operator="containsText" text="RESERVADO">
      <formula>NOT(ISERROR(SEARCH("RESERVADO",AY45)))</formula>
    </cfRule>
    <cfRule type="containsText" dxfId="277" priority="315" operator="containsText" text="DISPONIBLE">
      <formula>NOT(ISERROR(SEARCH("DISPONIBLE",AY45)))</formula>
    </cfRule>
    <cfRule type="containsText" dxfId="276" priority="316" operator="containsText" text="VENDIDO">
      <formula>NOT(ISERROR(SEARCH("VENDIDO",AY45)))</formula>
    </cfRule>
  </conditionalFormatting>
  <conditionalFormatting sqref="AV43:AW43">
    <cfRule type="containsText" dxfId="275" priority="305" operator="containsText" text="bLOQUEADO">
      <formula>NOT(ISERROR(SEARCH("bLOQUEADO",AV43)))</formula>
    </cfRule>
    <cfRule type="containsText" dxfId="274" priority="306" operator="containsText" text="RESERVADO">
      <formula>NOT(ISERROR(SEARCH("RESERVADO",AV43)))</formula>
    </cfRule>
    <cfRule type="containsText" dxfId="273" priority="307" operator="containsText" text="DISPONIBLE">
      <formula>NOT(ISERROR(SEARCH("DISPONIBLE",AV43)))</formula>
    </cfRule>
    <cfRule type="containsText" dxfId="272" priority="308" operator="containsText" text="VENDIDO">
      <formula>NOT(ISERROR(SEARCH("VENDIDO",AV43)))</formula>
    </cfRule>
  </conditionalFormatting>
  <conditionalFormatting sqref="AY43:BA43">
    <cfRule type="containsText" dxfId="271" priority="301" operator="containsText" text="bLOQUEADO">
      <formula>NOT(ISERROR(SEARCH("bLOQUEADO",AY43)))</formula>
    </cfRule>
    <cfRule type="containsText" dxfId="270" priority="302" operator="containsText" text="RESERVADO">
      <formula>NOT(ISERROR(SEARCH("RESERVADO",AY43)))</formula>
    </cfRule>
    <cfRule type="containsText" dxfId="269" priority="303" operator="containsText" text="DISPONIBLE">
      <formula>NOT(ISERROR(SEARCH("DISPONIBLE",AY43)))</formula>
    </cfRule>
    <cfRule type="containsText" dxfId="268" priority="304" operator="containsText" text="VENDIDO">
      <formula>NOT(ISERROR(SEARCH("VENDIDO",AY43)))</formula>
    </cfRule>
  </conditionalFormatting>
  <conditionalFormatting sqref="AM33:AN33">
    <cfRule type="containsText" dxfId="267" priority="273" operator="containsText" text="bLOQUEADO">
      <formula>NOT(ISERROR(SEARCH("bLOQUEADO",AM33)))</formula>
    </cfRule>
    <cfRule type="containsText" dxfId="266" priority="274" operator="containsText" text="RESERVADO">
      <formula>NOT(ISERROR(SEARCH("RESERVADO",AM33)))</formula>
    </cfRule>
    <cfRule type="containsText" dxfId="265" priority="275" operator="containsText" text="DISPONIBLE">
      <formula>NOT(ISERROR(SEARCH("DISPONIBLE",AM33)))</formula>
    </cfRule>
    <cfRule type="containsText" dxfId="264" priority="276" operator="containsText" text="VENDIDO">
      <formula>NOT(ISERROR(SEARCH("VENDIDO",AM33)))</formula>
    </cfRule>
  </conditionalFormatting>
  <conditionalFormatting sqref="AJ30:AK30">
    <cfRule type="containsText" dxfId="263" priority="269" operator="containsText" text="bLOQUEADO">
      <formula>NOT(ISERROR(SEARCH("bLOQUEADO",AJ30)))</formula>
    </cfRule>
    <cfRule type="containsText" dxfId="262" priority="270" operator="containsText" text="RESERVADO">
      <formula>NOT(ISERROR(SEARCH("RESERVADO",AJ30)))</formula>
    </cfRule>
    <cfRule type="containsText" dxfId="261" priority="271" operator="containsText" text="DISPONIBLE">
      <formula>NOT(ISERROR(SEARCH("DISPONIBLE",AJ30)))</formula>
    </cfRule>
    <cfRule type="containsText" dxfId="260" priority="272" operator="containsText" text="VENDIDO">
      <formula>NOT(ISERROR(SEARCH("VENDIDO",AJ30)))</formula>
    </cfRule>
  </conditionalFormatting>
  <conditionalFormatting sqref="AM30:AN30">
    <cfRule type="containsText" dxfId="259" priority="265" operator="containsText" text="bLOQUEADO">
      <formula>NOT(ISERROR(SEARCH("bLOQUEADO",AM30)))</formula>
    </cfRule>
    <cfRule type="containsText" dxfId="258" priority="266" operator="containsText" text="RESERVADO">
      <formula>NOT(ISERROR(SEARCH("RESERVADO",AM30)))</formula>
    </cfRule>
    <cfRule type="containsText" dxfId="257" priority="267" operator="containsText" text="DISPONIBLE">
      <formula>NOT(ISERROR(SEARCH("DISPONIBLE",AM30)))</formula>
    </cfRule>
    <cfRule type="containsText" dxfId="256" priority="268" operator="containsText" text="VENDIDO">
      <formula>NOT(ISERROR(SEARCH("VENDIDO",AM30)))</formula>
    </cfRule>
  </conditionalFormatting>
  <conditionalFormatting sqref="AJ33:AK33">
    <cfRule type="containsText" dxfId="255" priority="261" operator="containsText" text="bLOQUEADO">
      <formula>NOT(ISERROR(SEARCH("bLOQUEADO",AJ33)))</formula>
    </cfRule>
    <cfRule type="containsText" dxfId="254" priority="262" operator="containsText" text="RESERVADO">
      <formula>NOT(ISERROR(SEARCH("RESERVADO",AJ33)))</formula>
    </cfRule>
    <cfRule type="containsText" dxfId="253" priority="263" operator="containsText" text="DISPONIBLE">
      <formula>NOT(ISERROR(SEARCH("DISPONIBLE",AJ33)))</formula>
    </cfRule>
    <cfRule type="containsText" dxfId="252" priority="264" operator="containsText" text="VENDIDO">
      <formula>NOT(ISERROR(SEARCH("VENDIDO",AJ33)))</formula>
    </cfRule>
  </conditionalFormatting>
  <conditionalFormatting sqref="AG33:AH33">
    <cfRule type="containsText" dxfId="251" priority="257" operator="containsText" text="bLOQUEADO">
      <formula>NOT(ISERROR(SEARCH("bLOQUEADO",AG33)))</formula>
    </cfRule>
    <cfRule type="containsText" dxfId="250" priority="258" operator="containsText" text="RESERVADO">
      <formula>NOT(ISERROR(SEARCH("RESERVADO",AG33)))</formula>
    </cfRule>
    <cfRule type="containsText" dxfId="249" priority="259" operator="containsText" text="DISPONIBLE">
      <formula>NOT(ISERROR(SEARCH("DISPONIBLE",AG33)))</formula>
    </cfRule>
    <cfRule type="containsText" dxfId="248" priority="260" operator="containsText" text="VENDIDO">
      <formula>NOT(ISERROR(SEARCH("VENDIDO",AG33)))</formula>
    </cfRule>
  </conditionalFormatting>
  <conditionalFormatting sqref="AD30:AE30">
    <cfRule type="containsText" dxfId="247" priority="253" operator="containsText" text="bLOQUEADO">
      <formula>NOT(ISERROR(SEARCH("bLOQUEADO",AD30)))</formula>
    </cfRule>
    <cfRule type="containsText" dxfId="246" priority="254" operator="containsText" text="RESERVADO">
      <formula>NOT(ISERROR(SEARCH("RESERVADO",AD30)))</formula>
    </cfRule>
    <cfRule type="containsText" dxfId="245" priority="255" operator="containsText" text="DISPONIBLE">
      <formula>NOT(ISERROR(SEARCH("DISPONIBLE",AD30)))</formula>
    </cfRule>
    <cfRule type="containsText" dxfId="244" priority="256" operator="containsText" text="VENDIDO">
      <formula>NOT(ISERROR(SEARCH("VENDIDO",AD30)))</formula>
    </cfRule>
  </conditionalFormatting>
  <conditionalFormatting sqref="AG30:AH30">
    <cfRule type="containsText" dxfId="243" priority="249" operator="containsText" text="bLOQUEADO">
      <formula>NOT(ISERROR(SEARCH("bLOQUEADO",AG30)))</formula>
    </cfRule>
    <cfRule type="containsText" dxfId="242" priority="250" operator="containsText" text="RESERVADO">
      <formula>NOT(ISERROR(SEARCH("RESERVADO",AG30)))</formula>
    </cfRule>
    <cfRule type="containsText" dxfId="241" priority="251" operator="containsText" text="DISPONIBLE">
      <formula>NOT(ISERROR(SEARCH("DISPONIBLE",AG30)))</formula>
    </cfRule>
    <cfRule type="containsText" dxfId="240" priority="252" operator="containsText" text="VENDIDO">
      <formula>NOT(ISERROR(SEARCH("VENDIDO",AG30)))</formula>
    </cfRule>
  </conditionalFormatting>
  <conditionalFormatting sqref="AD33:AE33">
    <cfRule type="containsText" dxfId="239" priority="245" operator="containsText" text="bLOQUEADO">
      <formula>NOT(ISERROR(SEARCH("bLOQUEADO",AD33)))</formula>
    </cfRule>
    <cfRule type="containsText" dxfId="238" priority="246" operator="containsText" text="RESERVADO">
      <formula>NOT(ISERROR(SEARCH("RESERVADO",AD33)))</formula>
    </cfRule>
    <cfRule type="containsText" dxfId="237" priority="247" operator="containsText" text="DISPONIBLE">
      <formula>NOT(ISERROR(SEARCH("DISPONIBLE",AD33)))</formula>
    </cfRule>
    <cfRule type="containsText" dxfId="236" priority="248" operator="containsText" text="VENDIDO">
      <formula>NOT(ISERROR(SEARCH("VENDIDO",AD33)))</formula>
    </cfRule>
  </conditionalFormatting>
  <conditionalFormatting sqref="AA33:AB33">
    <cfRule type="containsText" dxfId="235" priority="241" operator="containsText" text="bLOQUEADO">
      <formula>NOT(ISERROR(SEARCH("bLOQUEADO",AA33)))</formula>
    </cfRule>
    <cfRule type="containsText" dxfId="234" priority="242" operator="containsText" text="RESERVADO">
      <formula>NOT(ISERROR(SEARCH("RESERVADO",AA33)))</formula>
    </cfRule>
    <cfRule type="containsText" dxfId="233" priority="243" operator="containsText" text="DISPONIBLE">
      <formula>NOT(ISERROR(SEARCH("DISPONIBLE",AA33)))</formula>
    </cfRule>
    <cfRule type="containsText" dxfId="232" priority="244" operator="containsText" text="VENDIDO">
      <formula>NOT(ISERROR(SEARCH("VENDIDO",AA33)))</formula>
    </cfRule>
  </conditionalFormatting>
  <conditionalFormatting sqref="X30:Y30">
    <cfRule type="containsText" dxfId="231" priority="237" operator="containsText" text="bLOQUEADO">
      <formula>NOT(ISERROR(SEARCH("bLOQUEADO",X30)))</formula>
    </cfRule>
    <cfRule type="containsText" dxfId="230" priority="238" operator="containsText" text="RESERVADO">
      <formula>NOT(ISERROR(SEARCH("RESERVADO",X30)))</formula>
    </cfRule>
    <cfRule type="containsText" dxfId="229" priority="239" operator="containsText" text="DISPONIBLE">
      <formula>NOT(ISERROR(SEARCH("DISPONIBLE",X30)))</formula>
    </cfRule>
    <cfRule type="containsText" dxfId="228" priority="240" operator="containsText" text="VENDIDO">
      <formula>NOT(ISERROR(SEARCH("VENDIDO",X30)))</formula>
    </cfRule>
  </conditionalFormatting>
  <conditionalFormatting sqref="AA30:AB30">
    <cfRule type="containsText" dxfId="227" priority="233" operator="containsText" text="bLOQUEADO">
      <formula>NOT(ISERROR(SEARCH("bLOQUEADO",AA30)))</formula>
    </cfRule>
    <cfRule type="containsText" dxfId="226" priority="234" operator="containsText" text="RESERVADO">
      <formula>NOT(ISERROR(SEARCH("RESERVADO",AA30)))</formula>
    </cfRule>
    <cfRule type="containsText" dxfId="225" priority="235" operator="containsText" text="DISPONIBLE">
      <formula>NOT(ISERROR(SEARCH("DISPONIBLE",AA30)))</formula>
    </cfRule>
    <cfRule type="containsText" dxfId="224" priority="236" operator="containsText" text="VENDIDO">
      <formula>NOT(ISERROR(SEARCH("VENDIDO",AA30)))</formula>
    </cfRule>
  </conditionalFormatting>
  <conditionalFormatting sqref="X33:Y33">
    <cfRule type="containsText" dxfId="223" priority="229" operator="containsText" text="bLOQUEADO">
      <formula>NOT(ISERROR(SEARCH("bLOQUEADO",X33)))</formula>
    </cfRule>
    <cfRule type="containsText" dxfId="222" priority="230" operator="containsText" text="RESERVADO">
      <formula>NOT(ISERROR(SEARCH("RESERVADO",X33)))</formula>
    </cfRule>
    <cfRule type="containsText" dxfId="221" priority="231" operator="containsText" text="DISPONIBLE">
      <formula>NOT(ISERROR(SEARCH("DISPONIBLE",X33)))</formula>
    </cfRule>
    <cfRule type="containsText" dxfId="220" priority="232" operator="containsText" text="VENDIDO">
      <formula>NOT(ISERROR(SEARCH("VENDIDO",X33)))</formula>
    </cfRule>
  </conditionalFormatting>
  <conditionalFormatting sqref="AM42:AN42">
    <cfRule type="containsText" dxfId="219" priority="225" operator="containsText" text="bLOQUEADO">
      <formula>NOT(ISERROR(SEARCH("bLOQUEADO",AM42)))</formula>
    </cfRule>
    <cfRule type="containsText" dxfId="218" priority="226" operator="containsText" text="RESERVADO">
      <formula>NOT(ISERROR(SEARCH("RESERVADO",AM42)))</formula>
    </cfRule>
    <cfRule type="containsText" dxfId="217" priority="227" operator="containsText" text="DISPONIBLE">
      <formula>NOT(ISERROR(SEARCH("DISPONIBLE",AM42)))</formula>
    </cfRule>
    <cfRule type="containsText" dxfId="216" priority="228" operator="containsText" text="VENDIDO">
      <formula>NOT(ISERROR(SEARCH("VENDIDO",AM42)))</formula>
    </cfRule>
  </conditionalFormatting>
  <conditionalFormatting sqref="AJ45:AK45">
    <cfRule type="containsText" dxfId="215" priority="221" operator="containsText" text="bLOQUEADO">
      <formula>NOT(ISERROR(SEARCH("bLOQUEADO",AJ45)))</formula>
    </cfRule>
    <cfRule type="containsText" dxfId="214" priority="222" operator="containsText" text="RESERVADO">
      <formula>NOT(ISERROR(SEARCH("RESERVADO",AJ45)))</formula>
    </cfRule>
    <cfRule type="containsText" dxfId="213" priority="223" operator="containsText" text="DISPONIBLE">
      <formula>NOT(ISERROR(SEARCH("DISPONIBLE",AJ45)))</formula>
    </cfRule>
    <cfRule type="containsText" dxfId="212" priority="224" operator="containsText" text="VENDIDO">
      <formula>NOT(ISERROR(SEARCH("VENDIDO",AJ45)))</formula>
    </cfRule>
  </conditionalFormatting>
  <conditionalFormatting sqref="AJ42:AK42">
    <cfRule type="containsText" dxfId="211" priority="213" operator="containsText" text="bLOQUEADO">
      <formula>NOT(ISERROR(SEARCH("bLOQUEADO",AJ42)))</formula>
    </cfRule>
    <cfRule type="containsText" dxfId="210" priority="214" operator="containsText" text="RESERVADO">
      <formula>NOT(ISERROR(SEARCH("RESERVADO",AJ42)))</formula>
    </cfRule>
    <cfRule type="containsText" dxfId="209" priority="215" operator="containsText" text="DISPONIBLE">
      <formula>NOT(ISERROR(SEARCH("DISPONIBLE",AJ42)))</formula>
    </cfRule>
    <cfRule type="containsText" dxfId="208" priority="216" operator="containsText" text="VENDIDO">
      <formula>NOT(ISERROR(SEARCH("VENDIDO",AJ42)))</formula>
    </cfRule>
  </conditionalFormatting>
  <conditionalFormatting sqref="AM45:AN45">
    <cfRule type="containsText" dxfId="207" priority="217" operator="containsText" text="bLOQUEADO">
      <formula>NOT(ISERROR(SEARCH("bLOQUEADO",AM45)))</formula>
    </cfRule>
    <cfRule type="containsText" dxfId="206" priority="218" operator="containsText" text="RESERVADO">
      <formula>NOT(ISERROR(SEARCH("RESERVADO",AM45)))</formula>
    </cfRule>
    <cfRule type="containsText" dxfId="205" priority="219" operator="containsText" text="DISPONIBLE">
      <formula>NOT(ISERROR(SEARCH("DISPONIBLE",AM45)))</formula>
    </cfRule>
    <cfRule type="containsText" dxfId="204" priority="220" operator="containsText" text="VENDIDO">
      <formula>NOT(ISERROR(SEARCH("VENDIDO",AM45)))</formula>
    </cfRule>
  </conditionalFormatting>
  <conditionalFormatting sqref="AJ43:AK43">
    <cfRule type="containsText" dxfId="203" priority="209" operator="containsText" text="bLOQUEADO">
      <formula>NOT(ISERROR(SEARCH("bLOQUEADO",AJ43)))</formula>
    </cfRule>
    <cfRule type="containsText" dxfId="202" priority="210" operator="containsText" text="RESERVADO">
      <formula>NOT(ISERROR(SEARCH("RESERVADO",AJ43)))</formula>
    </cfRule>
    <cfRule type="containsText" dxfId="201" priority="211" operator="containsText" text="DISPONIBLE">
      <formula>NOT(ISERROR(SEARCH("DISPONIBLE",AJ43)))</formula>
    </cfRule>
    <cfRule type="containsText" dxfId="200" priority="212" operator="containsText" text="VENDIDO">
      <formula>NOT(ISERROR(SEARCH("VENDIDO",AJ43)))</formula>
    </cfRule>
  </conditionalFormatting>
  <conditionalFormatting sqref="AM43:AN43">
    <cfRule type="containsText" dxfId="199" priority="205" operator="containsText" text="bLOQUEADO">
      <formula>NOT(ISERROR(SEARCH("bLOQUEADO",AM43)))</formula>
    </cfRule>
    <cfRule type="containsText" dxfId="198" priority="206" operator="containsText" text="RESERVADO">
      <formula>NOT(ISERROR(SEARCH("RESERVADO",AM43)))</formula>
    </cfRule>
    <cfRule type="containsText" dxfId="197" priority="207" operator="containsText" text="DISPONIBLE">
      <formula>NOT(ISERROR(SEARCH("DISPONIBLE",AM43)))</formula>
    </cfRule>
    <cfRule type="containsText" dxfId="196" priority="208" operator="containsText" text="VENDIDO">
      <formula>NOT(ISERROR(SEARCH("VENDIDO",AM43)))</formula>
    </cfRule>
  </conditionalFormatting>
  <conditionalFormatting sqref="X42:Y42">
    <cfRule type="containsText" dxfId="195" priority="141" operator="containsText" text="bLOQUEADO">
      <formula>NOT(ISERROR(SEARCH("bLOQUEADO",X42)))</formula>
    </cfRule>
    <cfRule type="containsText" dxfId="194" priority="142" operator="containsText" text="RESERVADO">
      <formula>NOT(ISERROR(SEARCH("RESERVADO",X42)))</formula>
    </cfRule>
    <cfRule type="containsText" dxfId="193" priority="143" operator="containsText" text="DISPONIBLE">
      <formula>NOT(ISERROR(SEARCH("DISPONIBLE",X42)))</formula>
    </cfRule>
    <cfRule type="containsText" dxfId="192" priority="144" operator="containsText" text="VENDIDO">
      <formula>NOT(ISERROR(SEARCH("VENDIDO",X42)))</formula>
    </cfRule>
  </conditionalFormatting>
  <conditionalFormatting sqref="AA43:AB43">
    <cfRule type="containsText" dxfId="191" priority="149" operator="containsText" text="bLOQUEADO">
      <formula>NOT(ISERROR(SEARCH("bLOQUEADO",AA43)))</formula>
    </cfRule>
    <cfRule type="containsText" dxfId="190" priority="150" operator="containsText" text="RESERVADO">
      <formula>NOT(ISERROR(SEARCH("RESERVADO",AA43)))</formula>
    </cfRule>
    <cfRule type="containsText" dxfId="189" priority="151" operator="containsText" text="DISPONIBLE">
      <formula>NOT(ISERROR(SEARCH("DISPONIBLE",AA43)))</formula>
    </cfRule>
    <cfRule type="containsText" dxfId="188" priority="152" operator="containsText" text="VENDIDO">
      <formula>NOT(ISERROR(SEARCH("VENDIDO",AA43)))</formula>
    </cfRule>
  </conditionalFormatting>
  <conditionalFormatting sqref="U42:V42">
    <cfRule type="containsText" dxfId="187" priority="129" operator="containsText" text="bLOQUEADO">
      <formula>NOT(ISERROR(SEARCH("bLOQUEADO",U42)))</formula>
    </cfRule>
    <cfRule type="containsText" dxfId="186" priority="130" operator="containsText" text="RESERVADO">
      <formula>NOT(ISERROR(SEARCH("RESERVADO",U42)))</formula>
    </cfRule>
    <cfRule type="containsText" dxfId="185" priority="131" operator="containsText" text="DISPONIBLE">
      <formula>NOT(ISERROR(SEARCH("DISPONIBLE",U42)))</formula>
    </cfRule>
    <cfRule type="containsText" dxfId="184" priority="132" operator="containsText" text="VENDIDO">
      <formula>NOT(ISERROR(SEARCH("VENDIDO",U42)))</formula>
    </cfRule>
  </conditionalFormatting>
  <conditionalFormatting sqref="X45:Y45">
    <cfRule type="containsText" dxfId="183" priority="133" operator="containsText" text="bLOQUEADO">
      <formula>NOT(ISERROR(SEARCH("bLOQUEADO",X45)))</formula>
    </cfRule>
    <cfRule type="containsText" dxfId="182" priority="134" operator="containsText" text="RESERVADO">
      <formula>NOT(ISERROR(SEARCH("RESERVADO",X45)))</formula>
    </cfRule>
    <cfRule type="containsText" dxfId="181" priority="135" operator="containsText" text="DISPONIBLE">
      <formula>NOT(ISERROR(SEARCH("DISPONIBLE",X45)))</formula>
    </cfRule>
    <cfRule type="containsText" dxfId="180" priority="136" operator="containsText" text="VENDIDO">
      <formula>NOT(ISERROR(SEARCH("VENDIDO",X45)))</formula>
    </cfRule>
  </conditionalFormatting>
  <conditionalFormatting sqref="U45:V45">
    <cfRule type="containsText" dxfId="179" priority="137" operator="containsText" text="bLOQUEADO">
      <formula>NOT(ISERROR(SEARCH("bLOQUEADO",U45)))</formula>
    </cfRule>
    <cfRule type="containsText" dxfId="178" priority="138" operator="containsText" text="RESERVADO">
      <formula>NOT(ISERROR(SEARCH("RESERVADO",U45)))</formula>
    </cfRule>
    <cfRule type="containsText" dxfId="177" priority="139" operator="containsText" text="DISPONIBLE">
      <formula>NOT(ISERROR(SEARCH("DISPONIBLE",U45)))</formula>
    </cfRule>
    <cfRule type="containsText" dxfId="176" priority="140" operator="containsText" text="VENDIDO">
      <formula>NOT(ISERROR(SEARCH("VENDIDO",U45)))</formula>
    </cfRule>
  </conditionalFormatting>
  <conditionalFormatting sqref="X43:Y43">
    <cfRule type="containsText" dxfId="175" priority="121" operator="containsText" text="bLOQUEADO">
      <formula>NOT(ISERROR(SEARCH("bLOQUEADO",X43)))</formula>
    </cfRule>
    <cfRule type="containsText" dxfId="174" priority="122" operator="containsText" text="RESERVADO">
      <formula>NOT(ISERROR(SEARCH("RESERVADO",X43)))</formula>
    </cfRule>
    <cfRule type="containsText" dxfId="173" priority="123" operator="containsText" text="DISPONIBLE">
      <formula>NOT(ISERROR(SEARCH("DISPONIBLE",X43)))</formula>
    </cfRule>
    <cfRule type="containsText" dxfId="172" priority="124" operator="containsText" text="VENDIDO">
      <formula>NOT(ISERROR(SEARCH("VENDIDO",X43)))</formula>
    </cfRule>
  </conditionalFormatting>
  <conditionalFormatting sqref="AG43:AH43">
    <cfRule type="containsText" dxfId="171" priority="169" operator="containsText" text="bLOQUEADO">
      <formula>NOT(ISERROR(SEARCH("bLOQUEADO",AG43)))</formula>
    </cfRule>
    <cfRule type="containsText" dxfId="170" priority="170" operator="containsText" text="RESERVADO">
      <formula>NOT(ISERROR(SEARCH("RESERVADO",AG43)))</formula>
    </cfRule>
    <cfRule type="containsText" dxfId="169" priority="171" operator="containsText" text="DISPONIBLE">
      <formula>NOT(ISERROR(SEARCH("DISPONIBLE",AG43)))</formula>
    </cfRule>
    <cfRule type="containsText" dxfId="168" priority="172" operator="containsText" text="VENDIDO">
      <formula>NOT(ISERROR(SEARCH("VENDIDO",AG43)))</formula>
    </cfRule>
  </conditionalFormatting>
  <conditionalFormatting sqref="AG42:AH42">
    <cfRule type="containsText" dxfId="167" priority="173" operator="containsText" text="bLOQUEADO">
      <formula>NOT(ISERROR(SEARCH("bLOQUEADO",AG42)))</formula>
    </cfRule>
    <cfRule type="containsText" dxfId="166" priority="174" operator="containsText" text="RESERVADO">
      <formula>NOT(ISERROR(SEARCH("RESERVADO",AG42)))</formula>
    </cfRule>
    <cfRule type="containsText" dxfId="165" priority="175" operator="containsText" text="DISPONIBLE">
      <formula>NOT(ISERROR(SEARCH("DISPONIBLE",AG42)))</formula>
    </cfRule>
    <cfRule type="containsText" dxfId="164" priority="176" operator="containsText" text="VENDIDO">
      <formula>NOT(ISERROR(SEARCH("VENDIDO",AG42)))</formula>
    </cfRule>
  </conditionalFormatting>
  <conditionalFormatting sqref="AG45:AH45">
    <cfRule type="containsText" dxfId="163" priority="177" operator="containsText" text="bLOQUEADO">
      <formula>NOT(ISERROR(SEARCH("bLOQUEADO",AG45)))</formula>
    </cfRule>
    <cfRule type="containsText" dxfId="162" priority="178" operator="containsText" text="RESERVADO">
      <formula>NOT(ISERROR(SEARCH("RESERVADO",AG45)))</formula>
    </cfRule>
    <cfRule type="containsText" dxfId="161" priority="179" operator="containsText" text="DISPONIBLE">
      <formula>NOT(ISERROR(SEARCH("DISPONIBLE",AG45)))</formula>
    </cfRule>
    <cfRule type="containsText" dxfId="160" priority="180" operator="containsText" text="VENDIDO">
      <formula>NOT(ISERROR(SEARCH("VENDIDO",AG45)))</formula>
    </cfRule>
  </conditionalFormatting>
  <conditionalFormatting sqref="AD42:AE42">
    <cfRule type="containsText" dxfId="159" priority="165" operator="containsText" text="bLOQUEADO">
      <formula>NOT(ISERROR(SEARCH("bLOQUEADO",AD42)))</formula>
    </cfRule>
    <cfRule type="containsText" dxfId="158" priority="166" operator="containsText" text="RESERVADO">
      <formula>NOT(ISERROR(SEARCH("RESERVADO",AD42)))</formula>
    </cfRule>
    <cfRule type="containsText" dxfId="157" priority="167" operator="containsText" text="DISPONIBLE">
      <formula>NOT(ISERROR(SEARCH("DISPONIBLE",AD42)))</formula>
    </cfRule>
    <cfRule type="containsText" dxfId="156" priority="168" operator="containsText" text="VENDIDO">
      <formula>NOT(ISERROR(SEARCH("VENDIDO",AD42)))</formula>
    </cfRule>
  </conditionalFormatting>
  <conditionalFormatting sqref="AA45:AB45">
    <cfRule type="containsText" dxfId="155" priority="161" operator="containsText" text="bLOQUEADO">
      <formula>NOT(ISERROR(SEARCH("bLOQUEADO",AA45)))</formula>
    </cfRule>
    <cfRule type="containsText" dxfId="154" priority="162" operator="containsText" text="RESERVADO">
      <formula>NOT(ISERROR(SEARCH("RESERVADO",AA45)))</formula>
    </cfRule>
    <cfRule type="containsText" dxfId="153" priority="163" operator="containsText" text="DISPONIBLE">
      <formula>NOT(ISERROR(SEARCH("DISPONIBLE",AA45)))</formula>
    </cfRule>
    <cfRule type="containsText" dxfId="152" priority="164" operator="containsText" text="VENDIDO">
      <formula>NOT(ISERROR(SEARCH("VENDIDO",AA45)))</formula>
    </cfRule>
  </conditionalFormatting>
  <conditionalFormatting sqref="AA42:AB42">
    <cfRule type="containsText" dxfId="151" priority="153" operator="containsText" text="bLOQUEADO">
      <formula>NOT(ISERROR(SEARCH("bLOQUEADO",AA42)))</formula>
    </cfRule>
    <cfRule type="containsText" dxfId="150" priority="154" operator="containsText" text="RESERVADO">
      <formula>NOT(ISERROR(SEARCH("RESERVADO",AA42)))</formula>
    </cfRule>
    <cfRule type="containsText" dxfId="149" priority="155" operator="containsText" text="DISPONIBLE">
      <formula>NOT(ISERROR(SEARCH("DISPONIBLE",AA42)))</formula>
    </cfRule>
    <cfRule type="containsText" dxfId="148" priority="156" operator="containsText" text="VENDIDO">
      <formula>NOT(ISERROR(SEARCH("VENDIDO",AA42)))</formula>
    </cfRule>
  </conditionalFormatting>
  <conditionalFormatting sqref="AD45:AE45">
    <cfRule type="containsText" dxfId="147" priority="157" operator="containsText" text="bLOQUEADO">
      <formula>NOT(ISERROR(SEARCH("bLOQUEADO",AD45)))</formula>
    </cfRule>
    <cfRule type="containsText" dxfId="146" priority="158" operator="containsText" text="RESERVADO">
      <formula>NOT(ISERROR(SEARCH("RESERVADO",AD45)))</formula>
    </cfRule>
    <cfRule type="containsText" dxfId="145" priority="159" operator="containsText" text="DISPONIBLE">
      <formula>NOT(ISERROR(SEARCH("DISPONIBLE",AD45)))</formula>
    </cfRule>
    <cfRule type="containsText" dxfId="144" priority="160" operator="containsText" text="VENDIDO">
      <formula>NOT(ISERROR(SEARCH("VENDIDO",AD45)))</formula>
    </cfRule>
  </conditionalFormatting>
  <conditionalFormatting sqref="L33:N33">
    <cfRule type="containsText" dxfId="143" priority="101" operator="containsText" text="bLOQUEADO">
      <formula>NOT(ISERROR(SEARCH("bLOQUEADO",L33)))</formula>
    </cfRule>
    <cfRule type="containsText" dxfId="142" priority="102" operator="containsText" text="RESERVADO">
      <formula>NOT(ISERROR(SEARCH("RESERVADO",L33)))</formula>
    </cfRule>
    <cfRule type="containsText" dxfId="141" priority="103" operator="containsText" text="DISPONIBLE">
      <formula>NOT(ISERROR(SEARCH("DISPONIBLE",L33)))</formula>
    </cfRule>
    <cfRule type="containsText" dxfId="140" priority="104" operator="containsText" text="VENDIDO">
      <formula>NOT(ISERROR(SEARCH("VENDIDO",L33)))</formula>
    </cfRule>
  </conditionalFormatting>
  <conditionalFormatting sqref="AD43:AE43">
    <cfRule type="containsText" dxfId="139" priority="145" operator="containsText" text="bLOQUEADO">
      <formula>NOT(ISERROR(SEARCH("bLOQUEADO",AD43)))</formula>
    </cfRule>
    <cfRule type="containsText" dxfId="138" priority="146" operator="containsText" text="RESERVADO">
      <formula>NOT(ISERROR(SEARCH("RESERVADO",AD43)))</formula>
    </cfRule>
    <cfRule type="containsText" dxfId="137" priority="147" operator="containsText" text="DISPONIBLE">
      <formula>NOT(ISERROR(SEARCH("DISPONIBLE",AD43)))</formula>
    </cfRule>
    <cfRule type="containsText" dxfId="136" priority="148" operator="containsText" text="VENDIDO">
      <formula>NOT(ISERROR(SEARCH("VENDIDO",AD43)))</formula>
    </cfRule>
  </conditionalFormatting>
  <conditionalFormatting sqref="O33:P33">
    <cfRule type="containsText" dxfId="135" priority="105" operator="containsText" text="bLOQUEADO">
      <formula>NOT(ISERROR(SEARCH("bLOQUEADO",O33)))</formula>
    </cfRule>
    <cfRule type="containsText" dxfId="134" priority="106" operator="containsText" text="RESERVADO">
      <formula>NOT(ISERROR(SEARCH("RESERVADO",O33)))</formula>
    </cfRule>
    <cfRule type="containsText" dxfId="133" priority="107" operator="containsText" text="DISPONIBLE">
      <formula>NOT(ISERROR(SEARCH("DISPONIBLE",O33)))</formula>
    </cfRule>
    <cfRule type="containsText" dxfId="132" priority="108" operator="containsText" text="VENDIDO">
      <formula>NOT(ISERROR(SEARCH("VENDIDO",O33)))</formula>
    </cfRule>
  </conditionalFormatting>
  <conditionalFormatting sqref="C33:D33">
    <cfRule type="containsText" dxfId="131" priority="73" operator="containsText" text="bLOQUEADO">
      <formula>NOT(ISERROR(SEARCH("bLOQUEADO",C33)))</formula>
    </cfRule>
    <cfRule type="containsText" dxfId="130" priority="74" operator="containsText" text="RESERVADO">
      <formula>NOT(ISERROR(SEARCH("RESERVADO",C33)))</formula>
    </cfRule>
    <cfRule type="containsText" dxfId="129" priority="75" operator="containsText" text="DISPONIBLE">
      <formula>NOT(ISERROR(SEARCH("DISPONIBLE",C33)))</formula>
    </cfRule>
    <cfRule type="containsText" dxfId="128" priority="76" operator="containsText" text="VENDIDO">
      <formula>NOT(ISERROR(SEARCH("VENDIDO",C33)))</formula>
    </cfRule>
  </conditionalFormatting>
  <conditionalFormatting sqref="F43:G43">
    <cfRule type="containsText" dxfId="127" priority="1" operator="containsText" text="bLOQUEADO">
      <formula>NOT(ISERROR(SEARCH("bLOQUEADO",F43)))</formula>
    </cfRule>
    <cfRule type="containsText" dxfId="126" priority="2" operator="containsText" text="RESERVADO">
      <formula>NOT(ISERROR(SEARCH("RESERVADO",F43)))</formula>
    </cfRule>
    <cfRule type="containsText" dxfId="125" priority="3" operator="containsText" text="DISPONIBLE">
      <formula>NOT(ISERROR(SEARCH("DISPONIBLE",F43)))</formula>
    </cfRule>
    <cfRule type="containsText" dxfId="124" priority="4" operator="containsText" text="VENDIDO">
      <formula>NOT(ISERROR(SEARCH("VENDIDO",F43)))</formula>
    </cfRule>
  </conditionalFormatting>
  <conditionalFormatting sqref="U43:V43">
    <cfRule type="containsText" dxfId="123" priority="125" operator="containsText" text="bLOQUEADO">
      <formula>NOT(ISERROR(SEARCH("bLOQUEADO",U43)))</formula>
    </cfRule>
    <cfRule type="containsText" dxfId="122" priority="126" operator="containsText" text="RESERVADO">
      <formula>NOT(ISERROR(SEARCH("RESERVADO",U43)))</formula>
    </cfRule>
    <cfRule type="containsText" dxfId="121" priority="127" operator="containsText" text="DISPONIBLE">
      <formula>NOT(ISERROR(SEARCH("DISPONIBLE",U43)))</formula>
    </cfRule>
    <cfRule type="containsText" dxfId="120" priority="128" operator="containsText" text="VENDIDO">
      <formula>NOT(ISERROR(SEARCH("VENDIDO",U43)))</formula>
    </cfRule>
  </conditionalFormatting>
  <conditionalFormatting sqref="I33:J33">
    <cfRule type="containsText" dxfId="119" priority="89" operator="containsText" text="bLOQUEADO">
      <formula>NOT(ISERROR(SEARCH("bLOQUEADO",I33)))</formula>
    </cfRule>
    <cfRule type="containsText" dxfId="118" priority="90" operator="containsText" text="RESERVADO">
      <formula>NOT(ISERROR(SEARCH("RESERVADO",I33)))</formula>
    </cfRule>
    <cfRule type="containsText" dxfId="117" priority="91" operator="containsText" text="DISPONIBLE">
      <formula>NOT(ISERROR(SEARCH("DISPONIBLE",I33)))</formula>
    </cfRule>
    <cfRule type="containsText" dxfId="116" priority="92" operator="containsText" text="VENDIDO">
      <formula>NOT(ISERROR(SEARCH("VENDIDO",I33)))</formula>
    </cfRule>
  </conditionalFormatting>
  <conditionalFormatting sqref="O30:P30">
    <cfRule type="containsText" dxfId="115" priority="113" operator="containsText" text="bLOQUEADO">
      <formula>NOT(ISERROR(SEARCH("bLOQUEADO",O30)))</formula>
    </cfRule>
    <cfRule type="containsText" dxfId="114" priority="114" operator="containsText" text="RESERVADO">
      <formula>NOT(ISERROR(SEARCH("RESERVADO",O30)))</formula>
    </cfRule>
    <cfRule type="containsText" dxfId="113" priority="115" operator="containsText" text="DISPONIBLE">
      <formula>NOT(ISERROR(SEARCH("DISPONIBLE",O30)))</formula>
    </cfRule>
    <cfRule type="containsText" dxfId="112" priority="116" operator="containsText" text="VENDIDO">
      <formula>NOT(ISERROR(SEARCH("VENDIDO",O30)))</formula>
    </cfRule>
  </conditionalFormatting>
  <conditionalFormatting sqref="R33:S33">
    <cfRule type="containsText" dxfId="111" priority="117" operator="containsText" text="bLOQUEADO">
      <formula>NOT(ISERROR(SEARCH("bLOQUEADO",R33)))</formula>
    </cfRule>
    <cfRule type="containsText" dxfId="110" priority="118" operator="containsText" text="RESERVADO">
      <formula>NOT(ISERROR(SEARCH("RESERVADO",R33)))</formula>
    </cfRule>
    <cfRule type="containsText" dxfId="109" priority="119" operator="containsText" text="DISPONIBLE">
      <formula>NOT(ISERROR(SEARCH("DISPONIBLE",R33)))</formula>
    </cfRule>
    <cfRule type="containsText" dxfId="108" priority="120" operator="containsText" text="VENDIDO">
      <formula>NOT(ISERROR(SEARCH("VENDIDO",R33)))</formula>
    </cfRule>
  </conditionalFormatting>
  <conditionalFormatting sqref="L30:N30">
    <cfRule type="containsText" dxfId="107" priority="93" operator="containsText" text="bLOQUEADO">
      <formula>NOT(ISERROR(SEARCH("bLOQUEADO",L30)))</formula>
    </cfRule>
    <cfRule type="containsText" dxfId="106" priority="94" operator="containsText" text="RESERVADO">
      <formula>NOT(ISERROR(SEARCH("RESERVADO",L30)))</formula>
    </cfRule>
    <cfRule type="containsText" dxfId="105" priority="95" operator="containsText" text="DISPONIBLE">
      <formula>NOT(ISERROR(SEARCH("DISPONIBLE",L30)))</formula>
    </cfRule>
    <cfRule type="containsText" dxfId="104" priority="96" operator="containsText" text="VENDIDO">
      <formula>NOT(ISERROR(SEARCH("VENDIDO",L30)))</formula>
    </cfRule>
  </conditionalFormatting>
  <conditionalFormatting sqref="F33:H33">
    <cfRule type="containsText" dxfId="103" priority="85" operator="containsText" text="bLOQUEADO">
      <formula>NOT(ISERROR(SEARCH("bLOQUEADO",F33)))</formula>
    </cfRule>
    <cfRule type="containsText" dxfId="102" priority="86" operator="containsText" text="RESERVADO">
      <formula>NOT(ISERROR(SEARCH("RESERVADO",F33)))</formula>
    </cfRule>
    <cfRule type="containsText" dxfId="101" priority="87" operator="containsText" text="DISPONIBLE">
      <formula>NOT(ISERROR(SEARCH("DISPONIBLE",F33)))</formula>
    </cfRule>
    <cfRule type="containsText" dxfId="100" priority="88" operator="containsText" text="VENDIDO">
      <formula>NOT(ISERROR(SEARCH("VENDIDO",F33)))</formula>
    </cfRule>
  </conditionalFormatting>
  <conditionalFormatting sqref="C30:D30">
    <cfRule type="containsText" dxfId="99" priority="81" operator="containsText" text="bLOQUEADO">
      <formula>NOT(ISERROR(SEARCH("bLOQUEADO",C30)))</formula>
    </cfRule>
    <cfRule type="containsText" dxfId="98" priority="82" operator="containsText" text="RESERVADO">
      <formula>NOT(ISERROR(SEARCH("RESERVADO",C30)))</formula>
    </cfRule>
    <cfRule type="containsText" dxfId="97" priority="83" operator="containsText" text="DISPONIBLE">
      <formula>NOT(ISERROR(SEARCH("DISPONIBLE",C30)))</formula>
    </cfRule>
    <cfRule type="containsText" dxfId="96" priority="84" operator="containsText" text="VENDIDO">
      <formula>NOT(ISERROR(SEARCH("VENDIDO",C30)))</formula>
    </cfRule>
  </conditionalFormatting>
  <conditionalFormatting sqref="R30:S30">
    <cfRule type="containsText" dxfId="95" priority="109" operator="containsText" text="bLOQUEADO">
      <formula>NOT(ISERROR(SEARCH("bLOQUEADO",R30)))</formula>
    </cfRule>
    <cfRule type="containsText" dxfId="94" priority="110" operator="containsText" text="RESERVADO">
      <formula>NOT(ISERROR(SEARCH("RESERVADO",R30)))</formula>
    </cfRule>
    <cfRule type="containsText" dxfId="93" priority="111" operator="containsText" text="DISPONIBLE">
      <formula>NOT(ISERROR(SEARCH("DISPONIBLE",R30)))</formula>
    </cfRule>
    <cfRule type="containsText" dxfId="92" priority="112" operator="containsText" text="VENDIDO">
      <formula>NOT(ISERROR(SEARCH("VENDIDO",R30)))</formula>
    </cfRule>
  </conditionalFormatting>
  <conditionalFormatting sqref="C45:D45">
    <cfRule type="containsText" dxfId="91" priority="17" operator="containsText" text="bLOQUEADO">
      <formula>NOT(ISERROR(SEARCH("bLOQUEADO",C45)))</formula>
    </cfRule>
    <cfRule type="containsText" dxfId="90" priority="18" operator="containsText" text="RESERVADO">
      <formula>NOT(ISERROR(SEARCH("RESERVADO",C45)))</formula>
    </cfRule>
    <cfRule type="containsText" dxfId="89" priority="19" operator="containsText" text="DISPONIBLE">
      <formula>NOT(ISERROR(SEARCH("DISPONIBLE",C45)))</formula>
    </cfRule>
    <cfRule type="containsText" dxfId="88" priority="20" operator="containsText" text="VENDIDO">
      <formula>NOT(ISERROR(SEARCH("VENDIDO",C45)))</formula>
    </cfRule>
  </conditionalFormatting>
  <conditionalFormatting sqref="I30:J30">
    <cfRule type="containsText" dxfId="87" priority="97" operator="containsText" text="bLOQUEADO">
      <formula>NOT(ISERROR(SEARCH("bLOQUEADO",I30)))</formula>
    </cfRule>
    <cfRule type="containsText" dxfId="86" priority="98" operator="containsText" text="RESERVADO">
      <formula>NOT(ISERROR(SEARCH("RESERVADO",I30)))</formula>
    </cfRule>
    <cfRule type="containsText" dxfId="85" priority="99" operator="containsText" text="DISPONIBLE">
      <formula>NOT(ISERROR(SEARCH("DISPONIBLE",I30)))</formula>
    </cfRule>
    <cfRule type="containsText" dxfId="84" priority="100" operator="containsText" text="VENDIDO">
      <formula>NOT(ISERROR(SEARCH("VENDIDO",I30)))</formula>
    </cfRule>
  </conditionalFormatting>
  <conditionalFormatting sqref="I43:J43">
    <cfRule type="containsText" dxfId="83" priority="29" operator="containsText" text="bLOQUEADO">
      <formula>NOT(ISERROR(SEARCH("bLOQUEADO",I43)))</formula>
    </cfRule>
    <cfRule type="containsText" dxfId="82" priority="30" operator="containsText" text="RESERVADO">
      <formula>NOT(ISERROR(SEARCH("RESERVADO",I43)))</formula>
    </cfRule>
    <cfRule type="containsText" dxfId="81" priority="31" operator="containsText" text="DISPONIBLE">
      <formula>NOT(ISERROR(SEARCH("DISPONIBLE",I43)))</formula>
    </cfRule>
    <cfRule type="containsText" dxfId="80" priority="32" operator="containsText" text="VENDIDO">
      <formula>NOT(ISERROR(SEARCH("VENDIDO",I43)))</formula>
    </cfRule>
  </conditionalFormatting>
  <conditionalFormatting sqref="F42:G42">
    <cfRule type="containsText" dxfId="79" priority="21" operator="containsText" text="bLOQUEADO">
      <formula>NOT(ISERROR(SEARCH("bLOQUEADO",F42)))</formula>
    </cfRule>
    <cfRule type="containsText" dxfId="78" priority="22" operator="containsText" text="RESERVADO">
      <formula>NOT(ISERROR(SEARCH("RESERVADO",F42)))</formula>
    </cfRule>
    <cfRule type="containsText" dxfId="77" priority="23" operator="containsText" text="DISPONIBLE">
      <formula>NOT(ISERROR(SEARCH("DISPONIBLE",F42)))</formula>
    </cfRule>
    <cfRule type="containsText" dxfId="76" priority="24" operator="containsText" text="VENDIDO">
      <formula>NOT(ISERROR(SEARCH("VENDIDO",F42)))</formula>
    </cfRule>
  </conditionalFormatting>
  <conditionalFormatting sqref="C42:D42">
    <cfRule type="containsText" dxfId="75" priority="9" operator="containsText" text="bLOQUEADO">
      <formula>NOT(ISERROR(SEARCH("bLOQUEADO",C42)))</formula>
    </cfRule>
    <cfRule type="containsText" dxfId="74" priority="10" operator="containsText" text="RESERVADO">
      <formula>NOT(ISERROR(SEARCH("RESERVADO",C42)))</formula>
    </cfRule>
    <cfRule type="containsText" dxfId="73" priority="11" operator="containsText" text="DISPONIBLE">
      <formula>NOT(ISERROR(SEARCH("DISPONIBLE",C42)))</formula>
    </cfRule>
    <cfRule type="containsText" dxfId="72" priority="12" operator="containsText" text="VENDIDO">
      <formula>NOT(ISERROR(SEARCH("VENDIDO",C42)))</formula>
    </cfRule>
  </conditionalFormatting>
  <conditionalFormatting sqref="F45:G45">
    <cfRule type="containsText" dxfId="71" priority="13" operator="containsText" text="bLOQUEADO">
      <formula>NOT(ISERROR(SEARCH("bLOQUEADO",F45)))</formula>
    </cfRule>
    <cfRule type="containsText" dxfId="70" priority="14" operator="containsText" text="RESERVADO">
      <formula>NOT(ISERROR(SEARCH("RESERVADO",F45)))</formula>
    </cfRule>
    <cfRule type="containsText" dxfId="69" priority="15" operator="containsText" text="DISPONIBLE">
      <formula>NOT(ISERROR(SEARCH("DISPONIBLE",F45)))</formula>
    </cfRule>
    <cfRule type="containsText" dxfId="68" priority="16" operator="containsText" text="VENDIDO">
      <formula>NOT(ISERROR(SEARCH("VENDIDO",F45)))</formula>
    </cfRule>
  </conditionalFormatting>
  <conditionalFormatting sqref="F30:H30">
    <cfRule type="containsText" dxfId="67" priority="77" operator="containsText" text="bLOQUEADO">
      <formula>NOT(ISERROR(SEARCH("bLOQUEADO",F30)))</formula>
    </cfRule>
    <cfRule type="containsText" dxfId="66" priority="78" operator="containsText" text="RESERVADO">
      <formula>NOT(ISERROR(SEARCH("RESERVADO",F30)))</formula>
    </cfRule>
    <cfRule type="containsText" dxfId="65" priority="79" operator="containsText" text="DISPONIBLE">
      <formula>NOT(ISERROR(SEARCH("DISPONIBLE",F30)))</formula>
    </cfRule>
    <cfRule type="containsText" dxfId="64" priority="80" operator="containsText" text="VENDIDO">
      <formula>NOT(ISERROR(SEARCH("VENDIDO",F30)))</formula>
    </cfRule>
  </conditionalFormatting>
  <conditionalFormatting sqref="R42:S42">
    <cfRule type="containsText" dxfId="63" priority="69" operator="containsText" text="bLOQUEADO">
      <formula>NOT(ISERROR(SEARCH("bLOQUEADO",R42)))</formula>
    </cfRule>
    <cfRule type="containsText" dxfId="62" priority="70" operator="containsText" text="RESERVADO">
      <formula>NOT(ISERROR(SEARCH("RESERVADO",R42)))</formula>
    </cfRule>
    <cfRule type="containsText" dxfId="61" priority="71" operator="containsText" text="DISPONIBLE">
      <formula>NOT(ISERROR(SEARCH("DISPONIBLE",R42)))</formula>
    </cfRule>
    <cfRule type="containsText" dxfId="60" priority="72" operator="containsText" text="VENDIDO">
      <formula>NOT(ISERROR(SEARCH("VENDIDO",R42)))</formula>
    </cfRule>
  </conditionalFormatting>
  <conditionalFormatting sqref="O42:P42">
    <cfRule type="containsText" dxfId="59" priority="57" operator="containsText" text="bLOQUEADO">
      <formula>NOT(ISERROR(SEARCH("bLOQUEADO",O42)))</formula>
    </cfRule>
    <cfRule type="containsText" dxfId="58" priority="58" operator="containsText" text="RESERVADO">
      <formula>NOT(ISERROR(SEARCH("RESERVADO",O42)))</formula>
    </cfRule>
    <cfRule type="containsText" dxfId="57" priority="59" operator="containsText" text="DISPONIBLE">
      <formula>NOT(ISERROR(SEARCH("DISPONIBLE",O42)))</formula>
    </cfRule>
    <cfRule type="containsText" dxfId="56" priority="60" operator="containsText" text="VENDIDO">
      <formula>NOT(ISERROR(SEARCH("VENDIDO",O42)))</formula>
    </cfRule>
  </conditionalFormatting>
  <conditionalFormatting sqref="R45:S45">
    <cfRule type="containsText" dxfId="55" priority="61" operator="containsText" text="bLOQUEADO">
      <formula>NOT(ISERROR(SEARCH("bLOQUEADO",R45)))</formula>
    </cfRule>
    <cfRule type="containsText" dxfId="54" priority="62" operator="containsText" text="RESERVADO">
      <formula>NOT(ISERROR(SEARCH("RESERVADO",R45)))</formula>
    </cfRule>
    <cfRule type="containsText" dxfId="53" priority="63" operator="containsText" text="DISPONIBLE">
      <formula>NOT(ISERROR(SEARCH("DISPONIBLE",R45)))</formula>
    </cfRule>
    <cfRule type="containsText" dxfId="52" priority="64" operator="containsText" text="VENDIDO">
      <formula>NOT(ISERROR(SEARCH("VENDIDO",R45)))</formula>
    </cfRule>
  </conditionalFormatting>
  <conditionalFormatting sqref="O45:P45">
    <cfRule type="containsText" dxfId="51" priority="65" operator="containsText" text="bLOQUEADO">
      <formula>NOT(ISERROR(SEARCH("bLOQUEADO",O45)))</formula>
    </cfRule>
    <cfRule type="containsText" dxfId="50" priority="66" operator="containsText" text="RESERVADO">
      <formula>NOT(ISERROR(SEARCH("RESERVADO",O45)))</formula>
    </cfRule>
    <cfRule type="containsText" dxfId="49" priority="67" operator="containsText" text="DISPONIBLE">
      <formula>NOT(ISERROR(SEARCH("DISPONIBLE",O45)))</formula>
    </cfRule>
    <cfRule type="containsText" dxfId="48" priority="68" operator="containsText" text="VENDIDO">
      <formula>NOT(ISERROR(SEARCH("VENDIDO",O45)))</formula>
    </cfRule>
  </conditionalFormatting>
  <conditionalFormatting sqref="R43:S43">
    <cfRule type="containsText" dxfId="47" priority="49" operator="containsText" text="bLOQUEADO">
      <formula>NOT(ISERROR(SEARCH("bLOQUEADO",R43)))</formula>
    </cfRule>
    <cfRule type="containsText" dxfId="46" priority="50" operator="containsText" text="RESERVADO">
      <formula>NOT(ISERROR(SEARCH("RESERVADO",R43)))</formula>
    </cfRule>
    <cfRule type="containsText" dxfId="45" priority="51" operator="containsText" text="DISPONIBLE">
      <formula>NOT(ISERROR(SEARCH("DISPONIBLE",R43)))</formula>
    </cfRule>
    <cfRule type="containsText" dxfId="44" priority="52" operator="containsText" text="VENDIDO">
      <formula>NOT(ISERROR(SEARCH("VENDIDO",R43)))</formula>
    </cfRule>
  </conditionalFormatting>
  <conditionalFormatting sqref="O43:P43">
    <cfRule type="containsText" dxfId="43" priority="53" operator="containsText" text="bLOQUEADO">
      <formula>NOT(ISERROR(SEARCH("bLOQUEADO",O43)))</formula>
    </cfRule>
    <cfRule type="containsText" dxfId="42" priority="54" operator="containsText" text="RESERVADO">
      <formula>NOT(ISERROR(SEARCH("RESERVADO",O43)))</formula>
    </cfRule>
    <cfRule type="containsText" dxfId="41" priority="55" operator="containsText" text="DISPONIBLE">
      <formula>NOT(ISERROR(SEARCH("DISPONIBLE",O43)))</formula>
    </cfRule>
    <cfRule type="containsText" dxfId="40" priority="56" operator="containsText" text="VENDIDO">
      <formula>NOT(ISERROR(SEARCH("VENDIDO",O43)))</formula>
    </cfRule>
  </conditionalFormatting>
  <conditionalFormatting sqref="L42:M42">
    <cfRule type="containsText" dxfId="39" priority="45" operator="containsText" text="bLOQUEADO">
      <formula>NOT(ISERROR(SEARCH("bLOQUEADO",L42)))</formula>
    </cfRule>
    <cfRule type="containsText" dxfId="38" priority="46" operator="containsText" text="RESERVADO">
      <formula>NOT(ISERROR(SEARCH("RESERVADO",L42)))</formula>
    </cfRule>
    <cfRule type="containsText" dxfId="37" priority="47" operator="containsText" text="DISPONIBLE">
      <formula>NOT(ISERROR(SEARCH("DISPONIBLE",L42)))</formula>
    </cfRule>
    <cfRule type="containsText" dxfId="36" priority="48" operator="containsText" text="VENDIDO">
      <formula>NOT(ISERROR(SEARCH("VENDIDO",L42)))</formula>
    </cfRule>
  </conditionalFormatting>
  <conditionalFormatting sqref="I42:J42">
    <cfRule type="containsText" dxfId="35" priority="33" operator="containsText" text="bLOQUEADO">
      <formula>NOT(ISERROR(SEARCH("bLOQUEADO",I42)))</formula>
    </cfRule>
    <cfRule type="containsText" dxfId="34" priority="34" operator="containsText" text="RESERVADO">
      <formula>NOT(ISERROR(SEARCH("RESERVADO",I42)))</formula>
    </cfRule>
    <cfRule type="containsText" dxfId="33" priority="35" operator="containsText" text="DISPONIBLE">
      <formula>NOT(ISERROR(SEARCH("DISPONIBLE",I42)))</formula>
    </cfRule>
    <cfRule type="containsText" dxfId="32" priority="36" operator="containsText" text="VENDIDO">
      <formula>NOT(ISERROR(SEARCH("VENDIDO",I42)))</formula>
    </cfRule>
  </conditionalFormatting>
  <conditionalFormatting sqref="L45:M45">
    <cfRule type="containsText" dxfId="31" priority="37" operator="containsText" text="bLOQUEADO">
      <formula>NOT(ISERROR(SEARCH("bLOQUEADO",L45)))</formula>
    </cfRule>
    <cfRule type="containsText" dxfId="30" priority="38" operator="containsText" text="RESERVADO">
      <formula>NOT(ISERROR(SEARCH("RESERVADO",L45)))</formula>
    </cfRule>
    <cfRule type="containsText" dxfId="29" priority="39" operator="containsText" text="DISPONIBLE">
      <formula>NOT(ISERROR(SEARCH("DISPONIBLE",L45)))</formula>
    </cfRule>
    <cfRule type="containsText" dxfId="28" priority="40" operator="containsText" text="VENDIDO">
      <formula>NOT(ISERROR(SEARCH("VENDIDO",L45)))</formula>
    </cfRule>
  </conditionalFormatting>
  <conditionalFormatting sqref="I45:J45">
    <cfRule type="containsText" dxfId="27" priority="41" operator="containsText" text="bLOQUEADO">
      <formula>NOT(ISERROR(SEARCH("bLOQUEADO",I45)))</formula>
    </cfRule>
    <cfRule type="containsText" dxfId="26" priority="42" operator="containsText" text="RESERVADO">
      <formula>NOT(ISERROR(SEARCH("RESERVADO",I45)))</formula>
    </cfRule>
    <cfRule type="containsText" dxfId="25" priority="43" operator="containsText" text="DISPONIBLE">
      <formula>NOT(ISERROR(SEARCH("DISPONIBLE",I45)))</formula>
    </cfRule>
    <cfRule type="containsText" dxfId="24" priority="44" operator="containsText" text="VENDIDO">
      <formula>NOT(ISERROR(SEARCH("VENDIDO",I45)))</formula>
    </cfRule>
  </conditionalFormatting>
  <conditionalFormatting sqref="L43:M43">
    <cfRule type="containsText" dxfId="23" priority="25" operator="containsText" text="bLOQUEADO">
      <formula>NOT(ISERROR(SEARCH("bLOQUEADO",L43)))</formula>
    </cfRule>
    <cfRule type="containsText" dxfId="22" priority="26" operator="containsText" text="RESERVADO">
      <formula>NOT(ISERROR(SEARCH("RESERVADO",L43)))</formula>
    </cfRule>
    <cfRule type="containsText" dxfId="21" priority="27" operator="containsText" text="DISPONIBLE">
      <formula>NOT(ISERROR(SEARCH("DISPONIBLE",L43)))</formula>
    </cfRule>
    <cfRule type="containsText" dxfId="20" priority="28" operator="containsText" text="VENDIDO">
      <formula>NOT(ISERROR(SEARCH("VENDIDO",L43)))</formula>
    </cfRule>
  </conditionalFormatting>
  <conditionalFormatting sqref="C43:D43">
    <cfRule type="containsText" dxfId="19" priority="5" operator="containsText" text="bLOQUEADO">
      <formula>NOT(ISERROR(SEARCH("bLOQUEADO",C43)))</formula>
    </cfRule>
    <cfRule type="containsText" dxfId="18" priority="6" operator="containsText" text="RESERVADO">
      <formula>NOT(ISERROR(SEARCH("RESERVADO",C43)))</formula>
    </cfRule>
    <cfRule type="containsText" dxfId="17" priority="7" operator="containsText" text="DISPONIBLE">
      <formula>NOT(ISERROR(SEARCH("DISPONIBLE",C43)))</formula>
    </cfRule>
    <cfRule type="containsText" dxfId="16" priority="8" operator="containsText" text="VENDIDO">
      <formula>NOT(ISERROR(SEARCH("VENDIDO",C43)))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G26" sqref="G26"/>
    </sheetView>
  </sheetViews>
  <sheetFormatPr baseColWidth="10" defaultRowHeight="12.75"/>
  <cols>
    <col min="1" max="1" width="16.85546875" bestFit="1" customWidth="1"/>
    <col min="2" max="2" width="16" bestFit="1" customWidth="1"/>
    <col min="3" max="3" width="10.85546875" style="1"/>
    <col min="4" max="4" width="17.28515625" style="1" bestFit="1" customWidth="1"/>
  </cols>
  <sheetData>
    <row r="3" spans="1:4">
      <c r="A3" s="2" t="s">
        <v>44</v>
      </c>
      <c r="B3" t="s">
        <v>47</v>
      </c>
      <c r="C3" s="1" t="s">
        <v>48</v>
      </c>
      <c r="D3" s="1" t="s">
        <v>49</v>
      </c>
    </row>
    <row r="4" spans="1:4">
      <c r="A4" s="3" t="s">
        <v>45</v>
      </c>
      <c r="B4" s="4"/>
    </row>
    <row r="5" spans="1:4">
      <c r="A5" s="9" t="s">
        <v>38</v>
      </c>
      <c r="B5" s="10">
        <v>34</v>
      </c>
      <c r="C5" s="1">
        <v>3</v>
      </c>
      <c r="D5" s="15">
        <f>GETPIVOTDATA("Edificio",$A$3,"PERIODO","SEPTIEMBRE 2022")*85%</f>
        <v>28.9</v>
      </c>
    </row>
    <row r="6" spans="1:4">
      <c r="A6" s="5" t="s">
        <v>39</v>
      </c>
      <c r="B6" s="6">
        <v>2</v>
      </c>
      <c r="C6" s="1">
        <v>4</v>
      </c>
    </row>
    <row r="7" spans="1:4">
      <c r="A7" s="5" t="s">
        <v>40</v>
      </c>
      <c r="B7" s="6">
        <v>4</v>
      </c>
      <c r="C7" s="1">
        <v>4</v>
      </c>
    </row>
    <row r="8" spans="1:4">
      <c r="A8" s="7" t="s">
        <v>35</v>
      </c>
      <c r="B8" s="8">
        <v>12</v>
      </c>
      <c r="C8" s="1">
        <v>1</v>
      </c>
    </row>
    <row r="9" spans="1:4">
      <c r="A9" s="7" t="s">
        <v>36</v>
      </c>
      <c r="B9" s="8">
        <v>4</v>
      </c>
      <c r="C9" s="1">
        <v>1</v>
      </c>
    </row>
    <row r="10" spans="1:4">
      <c r="A10" s="5" t="s">
        <v>34</v>
      </c>
      <c r="B10" s="6">
        <v>8</v>
      </c>
      <c r="C10" s="1">
        <v>4</v>
      </c>
    </row>
    <row r="11" spans="1:4">
      <c r="A11" s="11" t="s">
        <v>37</v>
      </c>
      <c r="B11" s="12">
        <v>20</v>
      </c>
      <c r="C11" s="1">
        <v>2</v>
      </c>
    </row>
    <row r="12" spans="1:4">
      <c r="A12" s="13">
        <v>2023</v>
      </c>
      <c r="B12" s="14">
        <v>28</v>
      </c>
      <c r="C12" s="1">
        <v>5</v>
      </c>
    </row>
    <row r="13" spans="1:4">
      <c r="A13" s="3" t="s">
        <v>46</v>
      </c>
      <c r="B13" s="4">
        <v>112</v>
      </c>
    </row>
  </sheetData>
  <autoFilter ref="A3:C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Cotizacion</vt:lpstr>
      <vt:lpstr>Inventario</vt:lpstr>
      <vt:lpstr>CHART</vt:lpstr>
      <vt:lpstr>Hoja1</vt:lpstr>
      <vt:lpstr>Cotizacion!Área_de_impresión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Navarro</dc:creator>
  <cp:lastModifiedBy>BROKER</cp:lastModifiedBy>
  <cp:lastPrinted>2020-02-10T18:10:24Z</cp:lastPrinted>
  <dcterms:created xsi:type="dcterms:W3CDTF">2014-10-31T03:51:18Z</dcterms:created>
  <dcterms:modified xsi:type="dcterms:W3CDTF">2022-01-26T00:04:03Z</dcterms:modified>
</cp:coreProperties>
</file>