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E Inteligencia Comercial\13. INTERLOMAS\4. Material Digital\carpeta asesoras\lista de precios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25" i="1"/>
  <c r="U28" i="1"/>
  <c r="U31" i="1"/>
  <c r="U34" i="1"/>
  <c r="U35" i="1"/>
  <c r="U36" i="1"/>
  <c r="U37" i="1"/>
  <c r="U38" i="1"/>
  <c r="U39" i="1"/>
  <c r="U40" i="1"/>
  <c r="U3" i="1"/>
  <c r="J40" i="1" l="1"/>
  <c r="J39" i="1"/>
  <c r="J38" i="1"/>
  <c r="J37" i="1"/>
  <c r="J36" i="1"/>
  <c r="J35" i="1"/>
  <c r="J34" i="1"/>
  <c r="T33" i="1"/>
  <c r="U33" i="1" s="1"/>
  <c r="J33" i="1"/>
  <c r="T32" i="1"/>
  <c r="U32" i="1" s="1"/>
  <c r="J32" i="1"/>
  <c r="J31" i="1"/>
  <c r="T30" i="1"/>
  <c r="U30" i="1" s="1"/>
  <c r="J30" i="1"/>
  <c r="T29" i="1"/>
  <c r="U29" i="1" s="1"/>
  <c r="J29" i="1"/>
  <c r="J28" i="1"/>
  <c r="T27" i="1"/>
  <c r="U27" i="1" s="1"/>
  <c r="J27" i="1"/>
  <c r="T26" i="1"/>
  <c r="U26" i="1" s="1"/>
  <c r="J26" i="1"/>
  <c r="J25" i="1"/>
  <c r="T24" i="1"/>
  <c r="U24" i="1" s="1"/>
  <c r="J24" i="1"/>
  <c r="T23" i="1"/>
  <c r="U23" i="1" s="1"/>
  <c r="J23" i="1"/>
  <c r="T22" i="1"/>
  <c r="U22" i="1" s="1"/>
  <c r="J22" i="1"/>
  <c r="T21" i="1"/>
  <c r="U21" i="1" s="1"/>
  <c r="J21" i="1"/>
  <c r="T20" i="1"/>
  <c r="U20" i="1" s="1"/>
  <c r="J20" i="1"/>
  <c r="T19" i="1"/>
  <c r="U19" i="1" s="1"/>
  <c r="J19" i="1"/>
  <c r="T18" i="1"/>
  <c r="U18" i="1" s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<sst xmlns="http://schemas.openxmlformats.org/spreadsheetml/2006/main" count="364" uniqueCount="54">
  <si>
    <t>DEPARTAMENTO</t>
  </si>
  <si>
    <t>METROS CUADRADOS</t>
  </si>
  <si>
    <t>PROGRAMA</t>
  </si>
  <si>
    <t>Nomenclatura</t>
  </si>
  <si>
    <t>Tipología</t>
  </si>
  <si>
    <t>Nivel</t>
  </si>
  <si>
    <t>Torre</t>
  </si>
  <si>
    <t>Fase</t>
  </si>
  <si>
    <t>Privativa</t>
  </si>
  <si>
    <t>Terraza Cubierta</t>
  </si>
  <si>
    <t>Terraza Descubierta</t>
  </si>
  <si>
    <t>Suma terraza</t>
  </si>
  <si>
    <t>Calculo Factores</t>
  </si>
  <si>
    <t>Sum Tot.</t>
  </si>
  <si>
    <t>Recámaras</t>
  </si>
  <si>
    <t>Baños</t>
  </si>
  <si>
    <t>Especiales</t>
  </si>
  <si>
    <t>Servicio</t>
  </si>
  <si>
    <t>Vista a</t>
  </si>
  <si>
    <t>Orientación</t>
  </si>
  <si>
    <t># Cajones</t>
  </si>
  <si>
    <t>PRECIO</t>
  </si>
  <si>
    <t>III</t>
  </si>
  <si>
    <t>A</t>
  </si>
  <si>
    <t>I</t>
  </si>
  <si>
    <t>3R</t>
  </si>
  <si>
    <t>3.5R</t>
  </si>
  <si>
    <t>T.V.</t>
  </si>
  <si>
    <t>C.S. / A.L.</t>
  </si>
  <si>
    <t>CLUB/CHAMAPA</t>
  </si>
  <si>
    <t>OESTE</t>
  </si>
  <si>
    <t>Iia</t>
  </si>
  <si>
    <t>3.5B</t>
  </si>
  <si>
    <t>T.V</t>
  </si>
  <si>
    <t>INTERLOMAS/TORRE</t>
  </si>
  <si>
    <t>SUR ESTE</t>
  </si>
  <si>
    <t>CLUB</t>
  </si>
  <si>
    <t>NOROESTE</t>
  </si>
  <si>
    <t>II</t>
  </si>
  <si>
    <t>IV</t>
  </si>
  <si>
    <t>T.V. / E</t>
  </si>
  <si>
    <t>SURESTE</t>
  </si>
  <si>
    <t>VI</t>
  </si>
  <si>
    <t>T.V./E/Flex</t>
  </si>
  <si>
    <t>CLUB 2/CHAMAPA</t>
  </si>
  <si>
    <t>V</t>
  </si>
  <si>
    <t>T.V./E</t>
  </si>
  <si>
    <t>INTERLOMAS</t>
  </si>
  <si>
    <t>VII</t>
  </si>
  <si>
    <t>4R</t>
  </si>
  <si>
    <t>TV</t>
  </si>
  <si>
    <t>PH</t>
  </si>
  <si>
    <t>4.5B</t>
  </si>
  <si>
    <t>DESCUENTO           -1400000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</si>
</sst>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 Light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C8C8C8"/>
        <bgColor rgb="FFC8C8C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7">
    <xf numFmtId="0" fontId="0" fillId="0" borderId="0" xfId="0"/>
    <xf numFmtId="0" fontId="3" fillId="0" borderId="8" xfId="0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164" fontId="7" fillId="0" borderId="8" xfId="2" applyNumberFormat="1" applyFont="1" applyBorder="1" applyAlignment="1">
      <alignment horizontal="center"/>
    </xf>
    <xf numFmtId="43" fontId="4" fillId="0" borderId="8" xfId="0" applyNumberFormat="1" applyFont="1" applyBorder="1" applyAlignment="1"/>
    <xf numFmtId="164" fontId="7" fillId="0" borderId="8" xfId="3" applyNumberFormat="1" applyFont="1" applyBorder="1" applyAlignment="1">
      <alignment horizontal="center"/>
    </xf>
    <xf numFmtId="164" fontId="7" fillId="0" borderId="8" xfId="4" applyNumberFormat="1" applyFont="1" applyBorder="1" applyAlignment="1">
      <alignment horizontal="center"/>
    </xf>
    <xf numFmtId="164" fontId="7" fillId="0" borderId="8" xfId="5" applyNumberFormat="1" applyFont="1" applyBorder="1" applyAlignment="1">
      <alignment horizontal="center"/>
    </xf>
    <xf numFmtId="164" fontId="7" fillId="0" borderId="8" xfId="6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3" fontId="9" fillId="0" borderId="8" xfId="0" applyNumberFormat="1" applyFont="1" applyBorder="1" applyAlignment="1">
      <alignment wrapText="1"/>
    </xf>
    <xf numFmtId="2" fontId="7" fillId="0" borderId="11" xfId="1" applyNumberFormat="1" applyFont="1" applyFill="1" applyBorder="1" applyAlignment="1">
      <alignment horizontal="center"/>
    </xf>
    <xf numFmtId="2" fontId="7" fillId="0" borderId="12" xfId="1" applyNumberFormat="1" applyFont="1" applyFill="1" applyBorder="1" applyAlignment="1">
      <alignment horizontal="center"/>
    </xf>
  </cellXfs>
  <cellStyles count="7">
    <cellStyle name="Normal" xfId="0" builtinId="0"/>
    <cellStyle name="Normal - Style1" xfId="1"/>
    <cellStyle name="Normal 10" xfId="4"/>
    <cellStyle name="Normal 11" xfId="5"/>
    <cellStyle name="Normal 12" xfId="6"/>
    <cellStyle name="Normal 8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2"/>
  <sheetViews>
    <sheetView tabSelected="1" topLeftCell="A23" workbookViewId="0">
      <selection activeCell="U36" sqref="U36"/>
    </sheetView>
  </sheetViews>
  <sheetFormatPr baseColWidth="10" defaultColWidth="14.42578125" defaultRowHeight="16.5" x14ac:dyDescent="0.3"/>
  <cols>
    <col min="1" max="1" width="3.28515625" style="4" bestFit="1" customWidth="1"/>
    <col min="2" max="2" width="10.7109375" style="20" customWidth="1"/>
    <col min="3" max="16" width="10.7109375" style="4" hidden="1" customWidth="1"/>
    <col min="17" max="17" width="21.42578125" style="4" hidden="1" customWidth="1"/>
    <col min="18" max="18" width="11.5703125" style="4" hidden="1" customWidth="1"/>
    <col min="19" max="19" width="10.28515625" style="4" hidden="1" customWidth="1"/>
    <col min="20" max="20" width="19.85546875" style="4" customWidth="1"/>
    <col min="21" max="21" width="15.5703125" style="4" customWidth="1"/>
    <col min="22" max="16384" width="14.42578125" style="4"/>
  </cols>
  <sheetData>
    <row r="1" spans="1:21" ht="15" customHeight="1" x14ac:dyDescent="0.3">
      <c r="B1" s="24" t="s">
        <v>0</v>
      </c>
      <c r="C1" s="25"/>
      <c r="D1" s="25"/>
      <c r="E1" s="25"/>
      <c r="F1" s="26"/>
      <c r="G1" s="27" t="s">
        <v>1</v>
      </c>
      <c r="H1" s="28"/>
      <c r="I1" s="28"/>
      <c r="J1" s="28"/>
      <c r="K1" s="28"/>
      <c r="L1" s="28"/>
      <c r="M1" s="29"/>
      <c r="N1" s="30" t="s">
        <v>2</v>
      </c>
      <c r="O1" s="31"/>
      <c r="P1" s="31"/>
      <c r="Q1" s="31"/>
      <c r="R1" s="31"/>
      <c r="S1" s="32"/>
      <c r="T1" s="33"/>
      <c r="U1" s="5"/>
    </row>
    <row r="2" spans="1:21" ht="38.25" x14ac:dyDescent="0.3"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8" t="s">
        <v>19</v>
      </c>
      <c r="S2" s="9" t="s">
        <v>20</v>
      </c>
      <c r="T2" s="1" t="s">
        <v>21</v>
      </c>
      <c r="U2" s="34" t="s">
        <v>53</v>
      </c>
    </row>
    <row r="3" spans="1:21" x14ac:dyDescent="0.3">
      <c r="A3" s="4">
        <v>1</v>
      </c>
      <c r="B3" s="10">
        <v>201</v>
      </c>
      <c r="C3" s="11" t="s">
        <v>22</v>
      </c>
      <c r="D3" s="11">
        <v>2</v>
      </c>
      <c r="E3" s="11" t="s">
        <v>23</v>
      </c>
      <c r="F3" s="11" t="s">
        <v>24</v>
      </c>
      <c r="G3" s="2">
        <v>204.54</v>
      </c>
      <c r="H3" s="2">
        <v>17.45</v>
      </c>
      <c r="I3" s="2"/>
      <c r="J3" s="11">
        <f>SUM(H3:I3)</f>
        <v>17.45</v>
      </c>
      <c r="K3" s="2">
        <v>216.755</v>
      </c>
      <c r="L3" s="2">
        <v>221.98999999999998</v>
      </c>
      <c r="M3" s="11" t="s">
        <v>25</v>
      </c>
      <c r="N3" s="11" t="s">
        <v>26</v>
      </c>
      <c r="O3" s="11" t="s">
        <v>27</v>
      </c>
      <c r="P3" s="11" t="s">
        <v>28</v>
      </c>
      <c r="Q3" s="11" t="s">
        <v>29</v>
      </c>
      <c r="R3" s="12" t="s">
        <v>30</v>
      </c>
      <c r="S3" s="13">
        <v>3</v>
      </c>
      <c r="T3" s="14">
        <v>11781855.534997078</v>
      </c>
      <c r="U3" s="15">
        <f>T3-1400000</f>
        <v>10381855.534997078</v>
      </c>
    </row>
    <row r="4" spans="1:21" x14ac:dyDescent="0.3">
      <c r="A4" s="4">
        <v>2</v>
      </c>
      <c r="B4" s="10">
        <v>203</v>
      </c>
      <c r="C4" s="11" t="s">
        <v>31</v>
      </c>
      <c r="D4" s="11">
        <v>2</v>
      </c>
      <c r="E4" s="11" t="s">
        <v>23</v>
      </c>
      <c r="F4" s="11" t="s">
        <v>24</v>
      </c>
      <c r="G4" s="2">
        <v>203.56</v>
      </c>
      <c r="H4" s="2"/>
      <c r="I4" s="2">
        <v>105.91</v>
      </c>
      <c r="J4" s="11">
        <f t="shared" ref="J4:J40" si="0">SUM(H4:I4)</f>
        <v>105.91</v>
      </c>
      <c r="K4" s="2">
        <v>258.29500000000002</v>
      </c>
      <c r="L4" s="2">
        <v>313.02999999999997</v>
      </c>
      <c r="M4" s="11" t="s">
        <v>25</v>
      </c>
      <c r="N4" s="11" t="s">
        <v>32</v>
      </c>
      <c r="O4" s="11" t="s">
        <v>33</v>
      </c>
      <c r="P4" s="11" t="s">
        <v>28</v>
      </c>
      <c r="Q4" s="11" t="s">
        <v>34</v>
      </c>
      <c r="R4" s="12" t="s">
        <v>35</v>
      </c>
      <c r="S4" s="13">
        <v>3</v>
      </c>
      <c r="T4" s="14">
        <v>13402745.935833873</v>
      </c>
      <c r="U4" s="15">
        <f t="shared" ref="U4:U40" si="1">T4-1400000</f>
        <v>12002745.935833873</v>
      </c>
    </row>
    <row r="5" spans="1:21" x14ac:dyDescent="0.3">
      <c r="A5" s="4">
        <v>3</v>
      </c>
      <c r="B5" s="10">
        <v>301</v>
      </c>
      <c r="C5" s="11" t="s">
        <v>22</v>
      </c>
      <c r="D5" s="11">
        <v>3</v>
      </c>
      <c r="E5" s="11" t="s">
        <v>23</v>
      </c>
      <c r="F5" s="11" t="s">
        <v>24</v>
      </c>
      <c r="G5" s="2">
        <v>204.54</v>
      </c>
      <c r="H5" s="2">
        <v>17.45</v>
      </c>
      <c r="I5" s="2"/>
      <c r="J5" s="11">
        <f t="shared" si="0"/>
        <v>17.45</v>
      </c>
      <c r="K5" s="2">
        <v>216.755</v>
      </c>
      <c r="L5" s="2">
        <v>221.98999999999998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2" t="s">
        <v>30</v>
      </c>
      <c r="S5" s="13">
        <v>3</v>
      </c>
      <c r="T5" s="14">
        <v>11840526.866243463</v>
      </c>
      <c r="U5" s="15">
        <f t="shared" si="1"/>
        <v>10440526.866243463</v>
      </c>
    </row>
    <row r="6" spans="1:21" x14ac:dyDescent="0.3">
      <c r="A6" s="4">
        <v>4</v>
      </c>
      <c r="B6" s="10">
        <v>302</v>
      </c>
      <c r="C6" s="11" t="s">
        <v>22</v>
      </c>
      <c r="D6" s="11">
        <v>3</v>
      </c>
      <c r="E6" s="11" t="s">
        <v>23</v>
      </c>
      <c r="F6" s="11" t="s">
        <v>24</v>
      </c>
      <c r="G6" s="2">
        <v>204.54</v>
      </c>
      <c r="H6" s="2">
        <v>17.45</v>
      </c>
      <c r="I6" s="2"/>
      <c r="J6" s="11">
        <f t="shared" si="0"/>
        <v>17.45</v>
      </c>
      <c r="K6" s="2">
        <v>216.755</v>
      </c>
      <c r="L6" s="2">
        <v>221.98999999999998</v>
      </c>
      <c r="M6" s="11" t="s">
        <v>25</v>
      </c>
      <c r="N6" s="11" t="s">
        <v>26</v>
      </c>
      <c r="O6" s="11" t="s">
        <v>27</v>
      </c>
      <c r="P6" s="11" t="s">
        <v>28</v>
      </c>
      <c r="Q6" s="11" t="s">
        <v>36</v>
      </c>
      <c r="R6" s="12" t="s">
        <v>37</v>
      </c>
      <c r="S6" s="13">
        <v>3</v>
      </c>
      <c r="T6" s="14">
        <v>11725798.39690345</v>
      </c>
      <c r="U6" s="15">
        <f t="shared" si="1"/>
        <v>10325798.39690345</v>
      </c>
    </row>
    <row r="7" spans="1:21" x14ac:dyDescent="0.3">
      <c r="A7" s="4">
        <v>5</v>
      </c>
      <c r="B7" s="10">
        <v>401</v>
      </c>
      <c r="C7" s="11" t="s">
        <v>22</v>
      </c>
      <c r="D7" s="11">
        <v>4</v>
      </c>
      <c r="E7" s="11" t="s">
        <v>23</v>
      </c>
      <c r="F7" s="11" t="s">
        <v>24</v>
      </c>
      <c r="G7" s="2">
        <v>204.54</v>
      </c>
      <c r="H7" s="2">
        <v>17.45</v>
      </c>
      <c r="I7" s="3"/>
      <c r="J7" s="11">
        <f t="shared" si="0"/>
        <v>17.45</v>
      </c>
      <c r="K7" s="2">
        <v>216.755</v>
      </c>
      <c r="L7" s="2">
        <v>221.98999999999998</v>
      </c>
      <c r="M7" s="11" t="s">
        <v>25</v>
      </c>
      <c r="N7" s="11" t="s">
        <v>26</v>
      </c>
      <c r="O7" s="11" t="s">
        <v>27</v>
      </c>
      <c r="P7" s="11" t="s">
        <v>28</v>
      </c>
      <c r="Q7" s="11" t="s">
        <v>29</v>
      </c>
      <c r="R7" s="12" t="s">
        <v>30</v>
      </c>
      <c r="S7" s="13">
        <v>3</v>
      </c>
      <c r="T7" s="16">
        <v>11899491.554146105</v>
      </c>
      <c r="U7" s="15">
        <f t="shared" si="1"/>
        <v>10499491.554146105</v>
      </c>
    </row>
    <row r="8" spans="1:21" x14ac:dyDescent="0.3">
      <c r="A8" s="4">
        <v>6</v>
      </c>
      <c r="B8" s="10">
        <v>402</v>
      </c>
      <c r="C8" s="11" t="s">
        <v>22</v>
      </c>
      <c r="D8" s="11">
        <v>4</v>
      </c>
      <c r="E8" s="11" t="s">
        <v>23</v>
      </c>
      <c r="F8" s="11" t="s">
        <v>24</v>
      </c>
      <c r="G8" s="2">
        <v>204.54</v>
      </c>
      <c r="H8" s="2">
        <v>17.45</v>
      </c>
      <c r="I8" s="3"/>
      <c r="J8" s="11">
        <f t="shared" si="0"/>
        <v>17.45</v>
      </c>
      <c r="K8" s="2">
        <v>216.755</v>
      </c>
      <c r="L8" s="2">
        <v>221.98999999999998</v>
      </c>
      <c r="M8" s="11" t="s">
        <v>25</v>
      </c>
      <c r="N8" s="11" t="s">
        <v>26</v>
      </c>
      <c r="O8" s="11" t="s">
        <v>27</v>
      </c>
      <c r="P8" s="11" t="s">
        <v>28</v>
      </c>
      <c r="Q8" s="11" t="s">
        <v>36</v>
      </c>
      <c r="R8" s="12" t="s">
        <v>37</v>
      </c>
      <c r="S8" s="13">
        <v>3</v>
      </c>
      <c r="T8" s="16">
        <v>11784190.603173679</v>
      </c>
      <c r="U8" s="15">
        <f t="shared" si="1"/>
        <v>10384190.603173679</v>
      </c>
    </row>
    <row r="9" spans="1:21" x14ac:dyDescent="0.3">
      <c r="A9" s="4">
        <v>7</v>
      </c>
      <c r="B9" s="10">
        <v>501</v>
      </c>
      <c r="C9" s="11" t="s">
        <v>22</v>
      </c>
      <c r="D9" s="11">
        <v>5</v>
      </c>
      <c r="E9" s="11" t="s">
        <v>23</v>
      </c>
      <c r="F9" s="11" t="s">
        <v>24</v>
      </c>
      <c r="G9" s="2">
        <v>204.54</v>
      </c>
      <c r="H9" s="2">
        <v>17.45</v>
      </c>
      <c r="I9" s="3"/>
      <c r="J9" s="11">
        <f t="shared" si="0"/>
        <v>17.45</v>
      </c>
      <c r="K9" s="2">
        <v>216.755</v>
      </c>
      <c r="L9" s="2">
        <v>221.98999999999998</v>
      </c>
      <c r="M9" s="11" t="s">
        <v>25</v>
      </c>
      <c r="N9" s="11" t="s">
        <v>26</v>
      </c>
      <c r="O9" s="11" t="s">
        <v>27</v>
      </c>
      <c r="P9" s="11" t="s">
        <v>28</v>
      </c>
      <c r="Q9" s="11" t="s">
        <v>29</v>
      </c>
      <c r="R9" s="12" t="s">
        <v>30</v>
      </c>
      <c r="S9" s="13">
        <v>3</v>
      </c>
      <c r="T9" s="17">
        <v>11958751.065488262</v>
      </c>
      <c r="U9" s="15">
        <f t="shared" si="1"/>
        <v>10558751.065488262</v>
      </c>
    </row>
    <row r="10" spans="1:21" x14ac:dyDescent="0.3">
      <c r="A10" s="4">
        <v>8</v>
      </c>
      <c r="B10" s="10">
        <v>502</v>
      </c>
      <c r="C10" s="11" t="s">
        <v>22</v>
      </c>
      <c r="D10" s="11">
        <v>5</v>
      </c>
      <c r="E10" s="11" t="s">
        <v>23</v>
      </c>
      <c r="F10" s="11" t="s">
        <v>24</v>
      </c>
      <c r="G10" s="2">
        <v>204.54</v>
      </c>
      <c r="H10" s="2">
        <v>17.45</v>
      </c>
      <c r="I10" s="3"/>
      <c r="J10" s="11">
        <f t="shared" si="0"/>
        <v>17.45</v>
      </c>
      <c r="K10" s="2">
        <v>216.755</v>
      </c>
      <c r="L10" s="2">
        <v>221.98999999999998</v>
      </c>
      <c r="M10" s="11" t="s">
        <v>25</v>
      </c>
      <c r="N10" s="11" t="s">
        <v>26</v>
      </c>
      <c r="O10" s="11" t="s">
        <v>27</v>
      </c>
      <c r="P10" s="11" t="s">
        <v>28</v>
      </c>
      <c r="Q10" s="11" t="s">
        <v>36</v>
      </c>
      <c r="R10" s="12" t="s">
        <v>37</v>
      </c>
      <c r="S10" s="13">
        <v>3</v>
      </c>
      <c r="T10" s="17">
        <v>11842874.770475259</v>
      </c>
      <c r="U10" s="15">
        <f t="shared" si="1"/>
        <v>10442874.770475259</v>
      </c>
    </row>
    <row r="11" spans="1:21" x14ac:dyDescent="0.3">
      <c r="A11" s="4">
        <v>9</v>
      </c>
      <c r="B11" s="10">
        <v>602</v>
      </c>
      <c r="C11" s="11" t="s">
        <v>22</v>
      </c>
      <c r="D11" s="11">
        <v>6</v>
      </c>
      <c r="E11" s="11" t="s">
        <v>23</v>
      </c>
      <c r="F11" s="11" t="s">
        <v>24</v>
      </c>
      <c r="G11" s="2">
        <v>204.54</v>
      </c>
      <c r="H11" s="2">
        <v>17.45</v>
      </c>
      <c r="I11" s="2"/>
      <c r="J11" s="11">
        <f t="shared" si="0"/>
        <v>17.45</v>
      </c>
      <c r="K11" s="2">
        <v>216.755</v>
      </c>
      <c r="L11" s="2">
        <v>221.98999999999998</v>
      </c>
      <c r="M11" s="11" t="s">
        <v>25</v>
      </c>
      <c r="N11" s="11" t="s">
        <v>26</v>
      </c>
      <c r="O11" s="11" t="s">
        <v>27</v>
      </c>
      <c r="P11" s="11" t="s">
        <v>28</v>
      </c>
      <c r="Q11" s="11" t="s">
        <v>36</v>
      </c>
      <c r="R11" s="12" t="s">
        <v>37</v>
      </c>
      <c r="S11" s="13">
        <v>3</v>
      </c>
      <c r="T11" s="17">
        <v>11901852.358613349</v>
      </c>
      <c r="U11" s="15">
        <f t="shared" si="1"/>
        <v>10501852.358613349</v>
      </c>
    </row>
    <row r="12" spans="1:21" x14ac:dyDescent="0.3">
      <c r="A12" s="4">
        <v>10</v>
      </c>
      <c r="B12" s="10">
        <v>701</v>
      </c>
      <c r="C12" s="11" t="s">
        <v>22</v>
      </c>
      <c r="D12" s="11">
        <v>7</v>
      </c>
      <c r="E12" s="11" t="s">
        <v>23</v>
      </c>
      <c r="F12" s="11" t="s">
        <v>24</v>
      </c>
      <c r="G12" s="2">
        <v>204.54</v>
      </c>
      <c r="H12" s="2">
        <v>17.45</v>
      </c>
      <c r="I12" s="3"/>
      <c r="J12" s="11">
        <f t="shared" si="0"/>
        <v>17.45</v>
      </c>
      <c r="K12" s="2">
        <v>216.755</v>
      </c>
      <c r="L12" s="2">
        <v>221.98999999999998</v>
      </c>
      <c r="M12" s="11" t="s">
        <v>25</v>
      </c>
      <c r="N12" s="11" t="s">
        <v>26</v>
      </c>
      <c r="O12" s="11" t="s">
        <v>27</v>
      </c>
      <c r="P12" s="11" t="s">
        <v>28</v>
      </c>
      <c r="Q12" s="11" t="s">
        <v>29</v>
      </c>
      <c r="R12" s="12" t="s">
        <v>30</v>
      </c>
      <c r="S12" s="13">
        <v>3</v>
      </c>
      <c r="T12" s="17">
        <v>12078160.462330496</v>
      </c>
      <c r="U12" s="15">
        <f t="shared" si="1"/>
        <v>10678160.462330496</v>
      </c>
    </row>
    <row r="13" spans="1:21" x14ac:dyDescent="0.3">
      <c r="A13" s="4">
        <v>11</v>
      </c>
      <c r="B13" s="10">
        <v>702</v>
      </c>
      <c r="C13" s="11" t="s">
        <v>22</v>
      </c>
      <c r="D13" s="11">
        <v>7</v>
      </c>
      <c r="E13" s="11" t="s">
        <v>23</v>
      </c>
      <c r="F13" s="11" t="s">
        <v>24</v>
      </c>
      <c r="G13" s="2">
        <v>204.54</v>
      </c>
      <c r="H13" s="2">
        <v>17.45</v>
      </c>
      <c r="I13" s="3"/>
      <c r="J13" s="11">
        <f t="shared" si="0"/>
        <v>17.45</v>
      </c>
      <c r="K13" s="2">
        <v>216.755</v>
      </c>
      <c r="L13" s="2">
        <v>221.98999999999998</v>
      </c>
      <c r="M13" s="11" t="s">
        <v>25</v>
      </c>
      <c r="N13" s="11" t="s">
        <v>26</v>
      </c>
      <c r="O13" s="11" t="s">
        <v>27</v>
      </c>
      <c r="P13" s="11" t="s">
        <v>28</v>
      </c>
      <c r="Q13" s="11" t="s">
        <v>36</v>
      </c>
      <c r="R13" s="12" t="s">
        <v>37</v>
      </c>
      <c r="S13" s="13">
        <v>3</v>
      </c>
      <c r="T13" s="17">
        <v>11961124.834692132</v>
      </c>
      <c r="U13" s="15">
        <f t="shared" si="1"/>
        <v>10561124.834692132</v>
      </c>
    </row>
    <row r="14" spans="1:21" x14ac:dyDescent="0.3">
      <c r="A14" s="4">
        <v>12</v>
      </c>
      <c r="B14" s="10">
        <v>801</v>
      </c>
      <c r="C14" s="11" t="s">
        <v>22</v>
      </c>
      <c r="D14" s="11">
        <v>8</v>
      </c>
      <c r="E14" s="11" t="s">
        <v>23</v>
      </c>
      <c r="F14" s="11" t="s">
        <v>24</v>
      </c>
      <c r="G14" s="2">
        <v>204.54</v>
      </c>
      <c r="H14" s="2">
        <v>17.45</v>
      </c>
      <c r="I14" s="3"/>
      <c r="J14" s="11">
        <f t="shared" si="0"/>
        <v>17.45</v>
      </c>
      <c r="K14" s="2">
        <v>216.755</v>
      </c>
      <c r="L14" s="2">
        <v>221.98999999999998</v>
      </c>
      <c r="M14" s="11" t="s">
        <v>25</v>
      </c>
      <c r="N14" s="11" t="s">
        <v>26</v>
      </c>
      <c r="O14" s="11" t="s">
        <v>27</v>
      </c>
      <c r="P14" s="11" t="s">
        <v>28</v>
      </c>
      <c r="Q14" s="11" t="s">
        <v>29</v>
      </c>
      <c r="R14" s="12" t="s">
        <v>30</v>
      </c>
      <c r="S14" s="13">
        <v>3</v>
      </c>
      <c r="T14" s="17">
        <v>12138313.318213576</v>
      </c>
      <c r="U14" s="15">
        <f t="shared" si="1"/>
        <v>10738313.318213576</v>
      </c>
    </row>
    <row r="15" spans="1:21" x14ac:dyDescent="0.3">
      <c r="A15" s="4">
        <v>13</v>
      </c>
      <c r="B15" s="10">
        <v>802</v>
      </c>
      <c r="C15" s="11" t="s">
        <v>22</v>
      </c>
      <c r="D15" s="11">
        <v>8</v>
      </c>
      <c r="E15" s="11" t="s">
        <v>23</v>
      </c>
      <c r="F15" s="11" t="s">
        <v>24</v>
      </c>
      <c r="G15" s="2">
        <v>204.54</v>
      </c>
      <c r="H15" s="2">
        <v>17.45</v>
      </c>
      <c r="I15" s="2"/>
      <c r="J15" s="11">
        <f t="shared" si="0"/>
        <v>17.45</v>
      </c>
      <c r="K15" s="2">
        <v>216.755</v>
      </c>
      <c r="L15" s="2">
        <v>221.98999999999998</v>
      </c>
      <c r="M15" s="11" t="s">
        <v>25</v>
      </c>
      <c r="N15" s="11" t="s">
        <v>26</v>
      </c>
      <c r="O15" s="11" t="s">
        <v>27</v>
      </c>
      <c r="P15" s="11" t="s">
        <v>28</v>
      </c>
      <c r="Q15" s="11" t="s">
        <v>36</v>
      </c>
      <c r="R15" s="12" t="s">
        <v>37</v>
      </c>
      <c r="S15" s="13">
        <v>3</v>
      </c>
      <c r="T15" s="17">
        <v>12020693.673151305</v>
      </c>
      <c r="U15" s="15">
        <f t="shared" si="1"/>
        <v>10620693.673151305</v>
      </c>
    </row>
    <row r="16" spans="1:21" x14ac:dyDescent="0.3">
      <c r="A16" s="4">
        <v>14</v>
      </c>
      <c r="B16" s="10">
        <v>902</v>
      </c>
      <c r="C16" s="11" t="s">
        <v>22</v>
      </c>
      <c r="D16" s="11">
        <v>9</v>
      </c>
      <c r="E16" s="11" t="s">
        <v>23</v>
      </c>
      <c r="F16" s="11" t="s">
        <v>24</v>
      </c>
      <c r="G16" s="2">
        <v>204.54</v>
      </c>
      <c r="H16" s="2">
        <v>17.45</v>
      </c>
      <c r="I16" s="3"/>
      <c r="J16" s="11">
        <f t="shared" si="0"/>
        <v>17.45</v>
      </c>
      <c r="K16" s="2">
        <v>216.755</v>
      </c>
      <c r="L16" s="2">
        <v>221.98999999999998</v>
      </c>
      <c r="M16" s="11" t="s">
        <v>25</v>
      </c>
      <c r="N16" s="11" t="s">
        <v>26</v>
      </c>
      <c r="O16" s="11" t="s">
        <v>27</v>
      </c>
      <c r="P16" s="11" t="s">
        <v>28</v>
      </c>
      <c r="Q16" s="11" t="s">
        <v>36</v>
      </c>
      <c r="R16" s="12" t="s">
        <v>37</v>
      </c>
      <c r="S16" s="13">
        <v>3</v>
      </c>
      <c r="T16" s="17">
        <v>12080560.355802773</v>
      </c>
      <c r="U16" s="15">
        <f t="shared" si="1"/>
        <v>10680560.355802773</v>
      </c>
    </row>
    <row r="17" spans="1:21" ht="15.75" customHeight="1" x14ac:dyDescent="0.3">
      <c r="A17" s="4">
        <v>15</v>
      </c>
      <c r="B17" s="10">
        <v>903</v>
      </c>
      <c r="C17" s="11" t="s">
        <v>38</v>
      </c>
      <c r="D17" s="11">
        <v>9</v>
      </c>
      <c r="E17" s="11" t="s">
        <v>23</v>
      </c>
      <c r="F17" s="11" t="s">
        <v>24</v>
      </c>
      <c r="G17" s="2">
        <v>185.22</v>
      </c>
      <c r="H17" s="2">
        <v>18.34</v>
      </c>
      <c r="I17" s="3"/>
      <c r="J17" s="11">
        <f t="shared" si="0"/>
        <v>18.34</v>
      </c>
      <c r="K17" s="2">
        <v>198.05799999999999</v>
      </c>
      <c r="L17" s="2">
        <v>203.56</v>
      </c>
      <c r="M17" s="11" t="s">
        <v>25</v>
      </c>
      <c r="N17" s="11" t="s">
        <v>32</v>
      </c>
      <c r="O17" s="11" t="s">
        <v>33</v>
      </c>
      <c r="P17" s="11" t="s">
        <v>28</v>
      </c>
      <c r="Q17" s="11" t="s">
        <v>34</v>
      </c>
      <c r="R17" s="12" t="s">
        <v>35</v>
      </c>
      <c r="S17" s="13">
        <v>3</v>
      </c>
      <c r="T17" s="17">
        <v>11736163.018755333</v>
      </c>
      <c r="U17" s="15">
        <f t="shared" si="1"/>
        <v>10336163.018755333</v>
      </c>
    </row>
    <row r="18" spans="1:21" ht="15.75" customHeight="1" x14ac:dyDescent="0.3">
      <c r="A18" s="4">
        <v>16</v>
      </c>
      <c r="B18" s="10">
        <v>1001</v>
      </c>
      <c r="C18" s="11" t="s">
        <v>24</v>
      </c>
      <c r="D18" s="11">
        <v>10</v>
      </c>
      <c r="E18" s="11" t="s">
        <v>23</v>
      </c>
      <c r="F18" s="11" t="s">
        <v>24</v>
      </c>
      <c r="G18" s="2">
        <v>191.45</v>
      </c>
      <c r="H18" s="2">
        <v>7.35</v>
      </c>
      <c r="I18" s="3"/>
      <c r="J18" s="11">
        <f t="shared" si="0"/>
        <v>7.35</v>
      </c>
      <c r="K18" s="2">
        <v>196.595</v>
      </c>
      <c r="L18" s="2">
        <v>198.79999999999998</v>
      </c>
      <c r="M18" s="11" t="s">
        <v>25</v>
      </c>
      <c r="N18" s="11" t="s">
        <v>32</v>
      </c>
      <c r="O18" s="11" t="s">
        <v>27</v>
      </c>
      <c r="P18" s="11" t="s">
        <v>28</v>
      </c>
      <c r="Q18" s="11" t="s">
        <v>29</v>
      </c>
      <c r="R18" s="12" t="s">
        <v>30</v>
      </c>
      <c r="S18" s="13">
        <v>3</v>
      </c>
      <c r="T18" s="17">
        <f>11393727.8736236+200000</f>
        <v>11593727.8736236</v>
      </c>
      <c r="U18" s="15">
        <f t="shared" si="1"/>
        <v>10193727.8736236</v>
      </c>
    </row>
    <row r="19" spans="1:21" ht="15.75" customHeight="1" x14ac:dyDescent="0.3">
      <c r="A19" s="4">
        <v>17</v>
      </c>
      <c r="B19" s="10">
        <v>1002</v>
      </c>
      <c r="C19" s="11" t="s">
        <v>24</v>
      </c>
      <c r="D19" s="11">
        <v>10</v>
      </c>
      <c r="E19" s="11" t="s">
        <v>23</v>
      </c>
      <c r="F19" s="11" t="s">
        <v>24</v>
      </c>
      <c r="G19" s="2">
        <v>191.45</v>
      </c>
      <c r="H19" s="2">
        <v>7.35</v>
      </c>
      <c r="I19" s="3"/>
      <c r="J19" s="11">
        <f t="shared" si="0"/>
        <v>7.35</v>
      </c>
      <c r="K19" s="2">
        <v>196.595</v>
      </c>
      <c r="L19" s="2">
        <v>198.79999999999998</v>
      </c>
      <c r="M19" s="11" t="s">
        <v>25</v>
      </c>
      <c r="N19" s="11" t="s">
        <v>32</v>
      </c>
      <c r="O19" s="11" t="s">
        <v>27</v>
      </c>
      <c r="P19" s="11" t="s">
        <v>28</v>
      </c>
      <c r="Q19" s="11" t="s">
        <v>36</v>
      </c>
      <c r="R19" s="12" t="s">
        <v>37</v>
      </c>
      <c r="S19" s="13">
        <v>3</v>
      </c>
      <c r="T19" s="17">
        <f>11283581.6821438+200000</f>
        <v>11483581.6821438</v>
      </c>
      <c r="U19" s="15">
        <f t="shared" si="1"/>
        <v>10083581.6821438</v>
      </c>
    </row>
    <row r="20" spans="1:21" ht="15.75" customHeight="1" x14ac:dyDescent="0.3">
      <c r="A20" s="4">
        <v>18</v>
      </c>
      <c r="B20" s="10">
        <v>1101</v>
      </c>
      <c r="C20" s="11" t="s">
        <v>24</v>
      </c>
      <c r="D20" s="11">
        <v>11</v>
      </c>
      <c r="E20" s="11" t="s">
        <v>23</v>
      </c>
      <c r="F20" s="11" t="s">
        <v>24</v>
      </c>
      <c r="G20" s="2">
        <v>191.45</v>
      </c>
      <c r="H20" s="2">
        <v>7.35</v>
      </c>
      <c r="I20" s="2"/>
      <c r="J20" s="11">
        <f t="shared" si="0"/>
        <v>7.35</v>
      </c>
      <c r="K20" s="2">
        <v>196.595</v>
      </c>
      <c r="L20" s="2">
        <v>198.79999999999998</v>
      </c>
      <c r="M20" s="11" t="s">
        <v>25</v>
      </c>
      <c r="N20" s="11" t="s">
        <v>32</v>
      </c>
      <c r="O20" s="11" t="s">
        <v>27</v>
      </c>
      <c r="P20" s="11" t="s">
        <v>28</v>
      </c>
      <c r="Q20" s="11" t="s">
        <v>29</v>
      </c>
      <c r="R20" s="12" t="s">
        <v>30</v>
      </c>
      <c r="S20" s="13">
        <v>3</v>
      </c>
      <c r="T20" s="18">
        <f>11450458.5665631+200000</f>
        <v>11650458.5665631</v>
      </c>
      <c r="U20" s="15">
        <f t="shared" si="1"/>
        <v>10250458.5665631</v>
      </c>
    </row>
    <row r="21" spans="1:21" ht="15.75" customHeight="1" x14ac:dyDescent="0.3">
      <c r="A21" s="4">
        <v>19</v>
      </c>
      <c r="B21" s="10">
        <v>1102</v>
      </c>
      <c r="C21" s="11" t="s">
        <v>24</v>
      </c>
      <c r="D21" s="11">
        <v>11</v>
      </c>
      <c r="E21" s="11" t="s">
        <v>23</v>
      </c>
      <c r="F21" s="11" t="s">
        <v>24</v>
      </c>
      <c r="G21" s="2">
        <v>191.45</v>
      </c>
      <c r="H21" s="2">
        <v>7.35</v>
      </c>
      <c r="I21" s="2"/>
      <c r="J21" s="11">
        <f t="shared" si="0"/>
        <v>7.35</v>
      </c>
      <c r="K21" s="2">
        <v>196.595</v>
      </c>
      <c r="L21" s="2">
        <v>198.79999999999998</v>
      </c>
      <c r="M21" s="11" t="s">
        <v>25</v>
      </c>
      <c r="N21" s="11" t="s">
        <v>32</v>
      </c>
      <c r="O21" s="11" t="s">
        <v>27</v>
      </c>
      <c r="P21" s="11" t="s">
        <v>28</v>
      </c>
      <c r="Q21" s="11" t="s">
        <v>36</v>
      </c>
      <c r="R21" s="12" t="s">
        <v>37</v>
      </c>
      <c r="S21" s="13">
        <v>3</v>
      </c>
      <c r="T21" s="18">
        <f>11339762.8048402+200000</f>
        <v>11539762.8048402</v>
      </c>
      <c r="U21" s="15">
        <f t="shared" si="1"/>
        <v>10139762.8048402</v>
      </c>
    </row>
    <row r="22" spans="1:21" ht="15.75" customHeight="1" x14ac:dyDescent="0.3">
      <c r="A22" s="4">
        <v>20</v>
      </c>
      <c r="B22" s="10">
        <v>1202</v>
      </c>
      <c r="C22" s="11" t="s">
        <v>24</v>
      </c>
      <c r="D22" s="11">
        <v>12</v>
      </c>
      <c r="E22" s="11" t="s">
        <v>23</v>
      </c>
      <c r="F22" s="11" t="s">
        <v>24</v>
      </c>
      <c r="G22" s="2">
        <v>191.45</v>
      </c>
      <c r="H22" s="2">
        <v>7.35</v>
      </c>
      <c r="I22" s="3"/>
      <c r="J22" s="11">
        <f t="shared" si="0"/>
        <v>7.35</v>
      </c>
      <c r="K22" s="2">
        <v>196.595</v>
      </c>
      <c r="L22" s="2">
        <v>198.79999999999998</v>
      </c>
      <c r="M22" s="11" t="s">
        <v>25</v>
      </c>
      <c r="N22" s="11" t="s">
        <v>32</v>
      </c>
      <c r="O22" s="11" t="s">
        <v>27</v>
      </c>
      <c r="P22" s="11" t="s">
        <v>28</v>
      </c>
      <c r="Q22" s="11" t="s">
        <v>36</v>
      </c>
      <c r="R22" s="12" t="s">
        <v>37</v>
      </c>
      <c r="S22" s="13">
        <v>3</v>
      </c>
      <c r="T22" s="19">
        <f>11396224.8331501+200000</f>
        <v>11596224.8331501</v>
      </c>
      <c r="U22" s="15">
        <f t="shared" si="1"/>
        <v>10196224.8331501</v>
      </c>
    </row>
    <row r="23" spans="1:21" ht="15.75" customHeight="1" x14ac:dyDescent="0.3">
      <c r="A23" s="4">
        <v>21</v>
      </c>
      <c r="B23" s="10">
        <v>1301</v>
      </c>
      <c r="C23" s="11" t="s">
        <v>24</v>
      </c>
      <c r="D23" s="11">
        <v>13</v>
      </c>
      <c r="E23" s="11" t="s">
        <v>23</v>
      </c>
      <c r="F23" s="11" t="s">
        <v>24</v>
      </c>
      <c r="G23" s="2">
        <v>191.45</v>
      </c>
      <c r="H23" s="2">
        <v>7.35</v>
      </c>
      <c r="I23" s="3"/>
      <c r="J23" s="11">
        <f t="shared" si="0"/>
        <v>7.35</v>
      </c>
      <c r="K23" s="2">
        <v>196.595</v>
      </c>
      <c r="L23" s="2">
        <v>198.79999999999998</v>
      </c>
      <c r="M23" s="11" t="s">
        <v>25</v>
      </c>
      <c r="N23" s="11" t="s">
        <v>32</v>
      </c>
      <c r="O23" s="11" t="s">
        <v>27</v>
      </c>
      <c r="P23" s="11" t="s">
        <v>28</v>
      </c>
      <c r="Q23" s="11" t="s">
        <v>29</v>
      </c>
      <c r="R23" s="12" t="s">
        <v>30</v>
      </c>
      <c r="S23" s="13">
        <v>3</v>
      </c>
      <c r="T23" s="19">
        <f>11564772.3311036+200000</f>
        <v>11764772.331103601</v>
      </c>
      <c r="U23" s="15">
        <f t="shared" si="1"/>
        <v>10364772.331103601</v>
      </c>
    </row>
    <row r="24" spans="1:21" ht="15.75" customHeight="1" x14ac:dyDescent="0.3">
      <c r="A24" s="4">
        <v>22</v>
      </c>
      <c r="B24" s="10">
        <v>1302</v>
      </c>
      <c r="C24" s="11" t="s">
        <v>24</v>
      </c>
      <c r="D24" s="11">
        <v>13</v>
      </c>
      <c r="E24" s="11" t="s">
        <v>23</v>
      </c>
      <c r="F24" s="11" t="s">
        <v>24</v>
      </c>
      <c r="G24" s="2">
        <v>191.45</v>
      </c>
      <c r="H24" s="2">
        <v>7.35</v>
      </c>
      <c r="I24" s="3"/>
      <c r="J24" s="11">
        <f t="shared" si="0"/>
        <v>7.35</v>
      </c>
      <c r="K24" s="2">
        <v>196.595</v>
      </c>
      <c r="L24" s="2">
        <v>198.79999999999998</v>
      </c>
      <c r="M24" s="11" t="s">
        <v>25</v>
      </c>
      <c r="N24" s="11" t="s">
        <v>32</v>
      </c>
      <c r="O24" s="11" t="s">
        <v>27</v>
      </c>
      <c r="P24" s="11" t="s">
        <v>28</v>
      </c>
      <c r="Q24" s="11" t="s">
        <v>36</v>
      </c>
      <c r="R24" s="12" t="s">
        <v>37</v>
      </c>
      <c r="S24" s="13">
        <v>3</v>
      </c>
      <c r="T24" s="19">
        <f>11452969.1716016+200000</f>
        <v>11652969.171601599</v>
      </c>
      <c r="U24" s="15">
        <f t="shared" si="1"/>
        <v>10252969.171601599</v>
      </c>
    </row>
    <row r="25" spans="1:21" ht="15.75" customHeight="1" x14ac:dyDescent="0.3">
      <c r="A25" s="4">
        <v>23</v>
      </c>
      <c r="B25" s="10">
        <v>1303</v>
      </c>
      <c r="C25" s="11" t="s">
        <v>39</v>
      </c>
      <c r="D25" s="11">
        <v>13</v>
      </c>
      <c r="E25" s="11" t="s">
        <v>23</v>
      </c>
      <c r="F25" s="11" t="s">
        <v>24</v>
      </c>
      <c r="G25" s="2">
        <v>228.8</v>
      </c>
      <c r="H25" s="2">
        <v>21</v>
      </c>
      <c r="I25" s="2"/>
      <c r="J25" s="11">
        <f t="shared" si="0"/>
        <v>21</v>
      </c>
      <c r="K25" s="2">
        <v>243.5</v>
      </c>
      <c r="L25" s="2">
        <v>249.8</v>
      </c>
      <c r="M25" s="11" t="s">
        <v>25</v>
      </c>
      <c r="N25" s="11" t="s">
        <v>26</v>
      </c>
      <c r="O25" s="11" t="s">
        <v>40</v>
      </c>
      <c r="P25" s="11" t="s">
        <v>28</v>
      </c>
      <c r="Q25" s="11" t="s">
        <v>34</v>
      </c>
      <c r="R25" s="12" t="s">
        <v>41</v>
      </c>
      <c r="S25" s="13">
        <v>3</v>
      </c>
      <c r="T25" s="19">
        <v>14506110.048619602</v>
      </c>
      <c r="U25" s="15">
        <f t="shared" si="1"/>
        <v>13106110.048619602</v>
      </c>
    </row>
    <row r="26" spans="1:21" ht="15.75" customHeight="1" x14ac:dyDescent="0.3">
      <c r="A26" s="4">
        <v>24</v>
      </c>
      <c r="B26" s="10">
        <v>1401</v>
      </c>
      <c r="C26" s="11" t="s">
        <v>24</v>
      </c>
      <c r="D26" s="11">
        <v>14</v>
      </c>
      <c r="E26" s="11" t="s">
        <v>23</v>
      </c>
      <c r="F26" s="11" t="s">
        <v>24</v>
      </c>
      <c r="G26" s="2">
        <v>191.45</v>
      </c>
      <c r="H26" s="2">
        <v>7.35</v>
      </c>
      <c r="I26" s="2"/>
      <c r="J26" s="11">
        <f t="shared" si="0"/>
        <v>7.35</v>
      </c>
      <c r="K26" s="2">
        <v>196.595</v>
      </c>
      <c r="L26" s="2">
        <v>198.79999999999998</v>
      </c>
      <c r="M26" s="11" t="s">
        <v>25</v>
      </c>
      <c r="N26" s="11" t="s">
        <v>32</v>
      </c>
      <c r="O26" s="11" t="s">
        <v>27</v>
      </c>
      <c r="P26" s="11" t="s">
        <v>28</v>
      </c>
      <c r="Q26" s="11" t="s">
        <v>29</v>
      </c>
      <c r="R26" s="12" t="s">
        <v>30</v>
      </c>
      <c r="S26" s="13">
        <v>3</v>
      </c>
      <c r="T26" s="19">
        <f>11622358.2463306+200000</f>
        <v>11822358.2463306</v>
      </c>
      <c r="U26" s="15">
        <f t="shared" si="1"/>
        <v>10422358.2463306</v>
      </c>
    </row>
    <row r="27" spans="1:21" ht="15.75" customHeight="1" x14ac:dyDescent="0.3">
      <c r="A27" s="4">
        <v>25</v>
      </c>
      <c r="B27" s="10">
        <v>1402</v>
      </c>
      <c r="C27" s="11" t="s">
        <v>24</v>
      </c>
      <c r="D27" s="11">
        <v>14</v>
      </c>
      <c r="E27" s="11" t="s">
        <v>23</v>
      </c>
      <c r="F27" s="11" t="s">
        <v>24</v>
      </c>
      <c r="G27" s="2">
        <v>191.45</v>
      </c>
      <c r="H27" s="2">
        <v>7.35</v>
      </c>
      <c r="I27" s="2"/>
      <c r="J27" s="11">
        <f t="shared" si="0"/>
        <v>7.35</v>
      </c>
      <c r="K27" s="2">
        <v>196.595</v>
      </c>
      <c r="L27" s="2">
        <v>198.79999999999998</v>
      </c>
      <c r="M27" s="11" t="s">
        <v>25</v>
      </c>
      <c r="N27" s="11" t="s">
        <v>32</v>
      </c>
      <c r="O27" s="11" t="s">
        <v>27</v>
      </c>
      <c r="P27" s="11" t="s">
        <v>28</v>
      </c>
      <c r="Q27" s="11" t="s">
        <v>36</v>
      </c>
      <c r="R27" s="12" t="s">
        <v>37</v>
      </c>
      <c r="S27" s="13">
        <v>3</v>
      </c>
      <c r="T27" s="19">
        <f>11509997.2317453+200000</f>
        <v>11709997.231745301</v>
      </c>
      <c r="U27" s="15">
        <f t="shared" si="1"/>
        <v>10309997.231745301</v>
      </c>
    </row>
    <row r="28" spans="1:21" ht="15.75" customHeight="1" x14ac:dyDescent="0.3">
      <c r="A28" s="4">
        <v>26</v>
      </c>
      <c r="B28" s="10">
        <v>1403</v>
      </c>
      <c r="C28" s="11" t="s">
        <v>39</v>
      </c>
      <c r="D28" s="11">
        <v>14</v>
      </c>
      <c r="E28" s="11" t="s">
        <v>23</v>
      </c>
      <c r="F28" s="11" t="s">
        <v>24</v>
      </c>
      <c r="G28" s="2">
        <v>228.8</v>
      </c>
      <c r="H28" s="2">
        <v>21</v>
      </c>
      <c r="I28" s="3"/>
      <c r="J28" s="11">
        <f t="shared" si="0"/>
        <v>21</v>
      </c>
      <c r="K28" s="2">
        <v>243.5</v>
      </c>
      <c r="L28" s="2">
        <v>249.8</v>
      </c>
      <c r="M28" s="11" t="s">
        <v>25</v>
      </c>
      <c r="N28" s="11" t="s">
        <v>26</v>
      </c>
      <c r="O28" s="11" t="s">
        <v>40</v>
      </c>
      <c r="P28" s="11" t="s">
        <v>28</v>
      </c>
      <c r="Q28" s="11" t="s">
        <v>34</v>
      </c>
      <c r="R28" s="12" t="s">
        <v>41</v>
      </c>
      <c r="S28" s="13">
        <v>3</v>
      </c>
      <c r="T28" s="19">
        <v>14578389.884576986</v>
      </c>
      <c r="U28" s="15">
        <f t="shared" si="1"/>
        <v>13178389.884576986</v>
      </c>
    </row>
    <row r="29" spans="1:21" ht="15.75" customHeight="1" x14ac:dyDescent="0.3">
      <c r="A29" s="4">
        <v>27</v>
      </c>
      <c r="B29" s="10">
        <v>1501</v>
      </c>
      <c r="C29" s="11" t="s">
        <v>24</v>
      </c>
      <c r="D29" s="11">
        <v>15</v>
      </c>
      <c r="E29" s="11" t="s">
        <v>23</v>
      </c>
      <c r="F29" s="11" t="s">
        <v>24</v>
      </c>
      <c r="G29" s="2">
        <v>191.45</v>
      </c>
      <c r="H29" s="2">
        <v>7.35</v>
      </c>
      <c r="I29" s="3"/>
      <c r="J29" s="11">
        <f t="shared" si="0"/>
        <v>7.35</v>
      </c>
      <c r="K29" s="2">
        <v>196.595</v>
      </c>
      <c r="L29" s="2">
        <v>198.79999999999998</v>
      </c>
      <c r="M29" s="11" t="s">
        <v>25</v>
      </c>
      <c r="N29" s="11" t="s">
        <v>32</v>
      </c>
      <c r="O29" s="11" t="s">
        <v>27</v>
      </c>
      <c r="P29" s="11" t="s">
        <v>28</v>
      </c>
      <c r="Q29" s="11" t="s">
        <v>29</v>
      </c>
      <c r="R29" s="12" t="s">
        <v>30</v>
      </c>
      <c r="S29" s="13">
        <v>3</v>
      </c>
      <c r="T29" s="19">
        <f>11680232.0911337+200000</f>
        <v>11880232.091133701</v>
      </c>
      <c r="U29" s="15">
        <f t="shared" si="1"/>
        <v>10480232.091133701</v>
      </c>
    </row>
    <row r="30" spans="1:21" ht="15.75" customHeight="1" x14ac:dyDescent="0.3">
      <c r="A30" s="4">
        <v>28</v>
      </c>
      <c r="B30" s="10">
        <v>1502</v>
      </c>
      <c r="C30" s="11" t="s">
        <v>24</v>
      </c>
      <c r="D30" s="11">
        <v>15</v>
      </c>
      <c r="E30" s="11" t="s">
        <v>23</v>
      </c>
      <c r="F30" s="11" t="s">
        <v>24</v>
      </c>
      <c r="G30" s="2">
        <v>191.45</v>
      </c>
      <c r="H30" s="2">
        <v>7.35</v>
      </c>
      <c r="I30" s="3"/>
      <c r="J30" s="11">
        <f t="shared" si="0"/>
        <v>7.35</v>
      </c>
      <c r="K30" s="2">
        <v>196.595</v>
      </c>
      <c r="L30" s="2">
        <v>198.79999999999998</v>
      </c>
      <c r="M30" s="11" t="s">
        <v>25</v>
      </c>
      <c r="N30" s="11" t="s">
        <v>32</v>
      </c>
      <c r="O30" s="11" t="s">
        <v>27</v>
      </c>
      <c r="P30" s="11" t="s">
        <v>28</v>
      </c>
      <c r="Q30" s="11" t="s">
        <v>36</v>
      </c>
      <c r="R30" s="12" t="s">
        <v>37</v>
      </c>
      <c r="S30" s="13">
        <v>3</v>
      </c>
      <c r="T30" s="19">
        <f>11567310.4321897+200000</f>
        <v>11767310.432189699</v>
      </c>
      <c r="U30" s="15">
        <f t="shared" si="1"/>
        <v>10367310.432189699</v>
      </c>
    </row>
    <row r="31" spans="1:21" ht="15.75" customHeight="1" x14ac:dyDescent="0.3">
      <c r="A31" s="4">
        <v>29</v>
      </c>
      <c r="B31" s="10">
        <v>1503</v>
      </c>
      <c r="C31" s="11" t="s">
        <v>39</v>
      </c>
      <c r="D31" s="11">
        <v>15</v>
      </c>
      <c r="E31" s="11" t="s">
        <v>23</v>
      </c>
      <c r="F31" s="11" t="s">
        <v>24</v>
      </c>
      <c r="G31" s="2">
        <v>228.8</v>
      </c>
      <c r="H31" s="2">
        <v>21</v>
      </c>
      <c r="I31" s="3"/>
      <c r="J31" s="11">
        <f t="shared" si="0"/>
        <v>21</v>
      </c>
      <c r="K31" s="2">
        <v>243.5</v>
      </c>
      <c r="L31" s="2">
        <v>249.8</v>
      </c>
      <c r="M31" s="11" t="s">
        <v>25</v>
      </c>
      <c r="N31" s="11" t="s">
        <v>26</v>
      </c>
      <c r="O31" s="11" t="s">
        <v>40</v>
      </c>
      <c r="P31" s="11" t="s">
        <v>28</v>
      </c>
      <c r="Q31" s="11" t="s">
        <v>34</v>
      </c>
      <c r="R31" s="12" t="s">
        <v>41</v>
      </c>
      <c r="S31" s="13">
        <v>3</v>
      </c>
      <c r="T31" s="19">
        <v>14651031.119714156</v>
      </c>
      <c r="U31" s="15">
        <f t="shared" si="1"/>
        <v>13251031.119714156</v>
      </c>
    </row>
    <row r="32" spans="1:21" ht="15.75" customHeight="1" x14ac:dyDescent="0.3">
      <c r="A32" s="4">
        <v>30</v>
      </c>
      <c r="B32" s="10">
        <v>1601</v>
      </c>
      <c r="C32" s="11" t="s">
        <v>24</v>
      </c>
      <c r="D32" s="11">
        <v>16</v>
      </c>
      <c r="E32" s="11" t="s">
        <v>23</v>
      </c>
      <c r="F32" s="11" t="s">
        <v>24</v>
      </c>
      <c r="G32" s="2">
        <v>191.45</v>
      </c>
      <c r="H32" s="2">
        <v>7.35</v>
      </c>
      <c r="I32" s="3"/>
      <c r="J32" s="11">
        <f t="shared" si="0"/>
        <v>7.35</v>
      </c>
      <c r="K32" s="2">
        <v>196.595</v>
      </c>
      <c r="L32" s="2">
        <v>198.79999999999998</v>
      </c>
      <c r="M32" s="11" t="s">
        <v>25</v>
      </c>
      <c r="N32" s="11" t="s">
        <v>32</v>
      </c>
      <c r="O32" s="11" t="s">
        <v>27</v>
      </c>
      <c r="P32" s="11" t="s">
        <v>28</v>
      </c>
      <c r="Q32" s="11" t="s">
        <v>29</v>
      </c>
      <c r="R32" s="12" t="s">
        <v>30</v>
      </c>
      <c r="S32" s="13">
        <v>3</v>
      </c>
      <c r="T32" s="19">
        <f>11738395.3051608+200000</f>
        <v>11938395.3051608</v>
      </c>
      <c r="U32" s="15">
        <f t="shared" si="1"/>
        <v>10538395.3051608</v>
      </c>
    </row>
    <row r="33" spans="1:21" ht="15.75" customHeight="1" x14ac:dyDescent="0.3">
      <c r="A33" s="4">
        <v>31</v>
      </c>
      <c r="B33" s="10">
        <v>1602</v>
      </c>
      <c r="C33" s="11" t="s">
        <v>24</v>
      </c>
      <c r="D33" s="11">
        <v>16</v>
      </c>
      <c r="E33" s="11" t="s">
        <v>23</v>
      </c>
      <c r="F33" s="11" t="s">
        <v>24</v>
      </c>
      <c r="G33" s="2">
        <v>191.45</v>
      </c>
      <c r="H33" s="2">
        <v>7.35</v>
      </c>
      <c r="I33" s="2"/>
      <c r="J33" s="11">
        <f t="shared" si="0"/>
        <v>7.35</v>
      </c>
      <c r="K33" s="2">
        <v>196.595</v>
      </c>
      <c r="L33" s="2">
        <v>198.79999999999998</v>
      </c>
      <c r="M33" s="11" t="s">
        <v>25</v>
      </c>
      <c r="N33" s="11" t="s">
        <v>32</v>
      </c>
      <c r="O33" s="11" t="s">
        <v>27</v>
      </c>
      <c r="P33" s="11" t="s">
        <v>28</v>
      </c>
      <c r="Q33" s="11" t="s">
        <v>36</v>
      </c>
      <c r="R33" s="12" t="s">
        <v>37</v>
      </c>
      <c r="S33" s="13">
        <v>3</v>
      </c>
      <c r="T33" s="19">
        <f>11624910.1986364+200000</f>
        <v>11824910.1986364</v>
      </c>
      <c r="U33" s="15">
        <f t="shared" si="1"/>
        <v>10424910.1986364</v>
      </c>
    </row>
    <row r="34" spans="1:21" ht="15.75" customHeight="1" x14ac:dyDescent="0.3">
      <c r="A34" s="4">
        <v>32</v>
      </c>
      <c r="B34" s="10">
        <v>1603</v>
      </c>
      <c r="C34" s="11" t="s">
        <v>39</v>
      </c>
      <c r="D34" s="11">
        <v>16</v>
      </c>
      <c r="E34" s="11" t="s">
        <v>23</v>
      </c>
      <c r="F34" s="11" t="s">
        <v>24</v>
      </c>
      <c r="G34" s="2">
        <v>228.8</v>
      </c>
      <c r="H34" s="2">
        <v>21</v>
      </c>
      <c r="I34" s="2"/>
      <c r="J34" s="11">
        <f t="shared" si="0"/>
        <v>21</v>
      </c>
      <c r="K34" s="2">
        <v>243.5</v>
      </c>
      <c r="L34" s="2">
        <v>249.8</v>
      </c>
      <c r="M34" s="11" t="s">
        <v>25</v>
      </c>
      <c r="N34" s="11" t="s">
        <v>26</v>
      </c>
      <c r="O34" s="11" t="s">
        <v>40</v>
      </c>
      <c r="P34" s="11" t="s">
        <v>28</v>
      </c>
      <c r="Q34" s="11" t="s">
        <v>34</v>
      </c>
      <c r="R34" s="12" t="s">
        <v>41</v>
      </c>
      <c r="S34" s="13">
        <v>3</v>
      </c>
      <c r="T34" s="19">
        <v>14724035.561027009</v>
      </c>
      <c r="U34" s="15">
        <f t="shared" si="1"/>
        <v>13324035.561027009</v>
      </c>
    </row>
    <row r="35" spans="1:21" ht="15.75" customHeight="1" x14ac:dyDescent="0.3">
      <c r="A35" s="4">
        <v>33</v>
      </c>
      <c r="B35" s="10">
        <v>1801</v>
      </c>
      <c r="C35" s="11" t="s">
        <v>42</v>
      </c>
      <c r="D35" s="11">
        <v>18</v>
      </c>
      <c r="E35" s="11" t="s">
        <v>23</v>
      </c>
      <c r="F35" s="11" t="s">
        <v>24</v>
      </c>
      <c r="G35" s="2">
        <v>287.35000000000002</v>
      </c>
      <c r="H35" s="2">
        <v>40.97</v>
      </c>
      <c r="I35" s="3"/>
      <c r="J35" s="11">
        <f t="shared" si="0"/>
        <v>40.97</v>
      </c>
      <c r="K35" s="2">
        <v>309.36500000000001</v>
      </c>
      <c r="L35" s="2">
        <v>320.72000000000003</v>
      </c>
      <c r="M35" s="11" t="s">
        <v>25</v>
      </c>
      <c r="N35" s="11" t="s">
        <v>32</v>
      </c>
      <c r="O35" s="11" t="s">
        <v>43</v>
      </c>
      <c r="P35" s="11" t="s">
        <v>28</v>
      </c>
      <c r="Q35" s="11" t="s">
        <v>44</v>
      </c>
      <c r="R35" s="12" t="s">
        <v>37</v>
      </c>
      <c r="S35" s="13">
        <v>3</v>
      </c>
      <c r="T35" s="19">
        <v>17765263.105781384</v>
      </c>
      <c r="U35" s="15">
        <f t="shared" si="1"/>
        <v>16365263.105781384</v>
      </c>
    </row>
    <row r="36" spans="1:21" ht="15.75" customHeight="1" x14ac:dyDescent="0.3">
      <c r="A36" s="4">
        <v>34</v>
      </c>
      <c r="B36" s="10">
        <v>1802</v>
      </c>
      <c r="C36" s="11" t="s">
        <v>45</v>
      </c>
      <c r="D36" s="11">
        <v>18</v>
      </c>
      <c r="E36" s="11" t="s">
        <v>23</v>
      </c>
      <c r="F36" s="11" t="s">
        <v>24</v>
      </c>
      <c r="G36" s="2">
        <v>287.35000000000002</v>
      </c>
      <c r="H36" s="2">
        <v>40.97</v>
      </c>
      <c r="I36" s="3"/>
      <c r="J36" s="11">
        <f t="shared" si="0"/>
        <v>40.97</v>
      </c>
      <c r="K36" s="2">
        <v>304.27599999999995</v>
      </c>
      <c r="L36" s="2">
        <v>312.30999999999995</v>
      </c>
      <c r="M36" s="11" t="s">
        <v>25</v>
      </c>
      <c r="N36" s="11" t="s">
        <v>32</v>
      </c>
      <c r="O36" s="11" t="s">
        <v>46</v>
      </c>
      <c r="P36" s="11" t="s">
        <v>28</v>
      </c>
      <c r="Q36" s="11" t="s">
        <v>47</v>
      </c>
      <c r="R36" s="12" t="s">
        <v>41</v>
      </c>
      <c r="S36" s="13">
        <v>3</v>
      </c>
      <c r="T36" s="19">
        <v>17411343.148684293</v>
      </c>
      <c r="U36" s="15">
        <f t="shared" si="1"/>
        <v>16011343.148684293</v>
      </c>
    </row>
    <row r="37" spans="1:21" ht="15.75" customHeight="1" x14ac:dyDescent="0.3">
      <c r="A37" s="4">
        <v>35</v>
      </c>
      <c r="B37" s="10">
        <v>1901</v>
      </c>
      <c r="C37" s="11" t="s">
        <v>42</v>
      </c>
      <c r="D37" s="11">
        <v>19</v>
      </c>
      <c r="E37" s="11" t="s">
        <v>23</v>
      </c>
      <c r="F37" s="11" t="s">
        <v>24</v>
      </c>
      <c r="G37" s="2">
        <v>287.35000000000002</v>
      </c>
      <c r="H37" s="2">
        <v>40.97</v>
      </c>
      <c r="I37" s="3"/>
      <c r="J37" s="11">
        <f t="shared" si="0"/>
        <v>40.97</v>
      </c>
      <c r="K37" s="2">
        <v>309.36500000000001</v>
      </c>
      <c r="L37" s="2">
        <v>320.72000000000003</v>
      </c>
      <c r="M37" s="11" t="s">
        <v>25</v>
      </c>
      <c r="N37" s="11" t="s">
        <v>32</v>
      </c>
      <c r="O37" s="11" t="s">
        <v>43</v>
      </c>
      <c r="P37" s="11" t="s">
        <v>28</v>
      </c>
      <c r="Q37" s="11" t="s">
        <v>44</v>
      </c>
      <c r="R37" s="12" t="s">
        <v>37</v>
      </c>
      <c r="S37" s="13">
        <v>3</v>
      </c>
      <c r="T37" s="19">
        <v>17853851.47488172</v>
      </c>
      <c r="U37" s="15">
        <f t="shared" si="1"/>
        <v>16453851.47488172</v>
      </c>
    </row>
    <row r="38" spans="1:21" ht="15.75" customHeight="1" x14ac:dyDescent="0.3">
      <c r="A38" s="4">
        <v>36</v>
      </c>
      <c r="B38" s="20">
        <v>1902</v>
      </c>
      <c r="C38" s="21" t="s">
        <v>45</v>
      </c>
      <c r="D38" s="21">
        <v>19</v>
      </c>
      <c r="E38" s="21" t="s">
        <v>23</v>
      </c>
      <c r="F38" s="21" t="s">
        <v>24</v>
      </c>
      <c r="G38" s="2">
        <v>287.35000000000002</v>
      </c>
      <c r="H38" s="2">
        <v>40.97</v>
      </c>
      <c r="I38" s="2"/>
      <c r="J38" s="11">
        <f t="shared" si="0"/>
        <v>40.97</v>
      </c>
      <c r="K38" s="2">
        <v>304.27599999999995</v>
      </c>
      <c r="L38" s="2">
        <v>312.30999999999995</v>
      </c>
      <c r="M38" s="21" t="s">
        <v>25</v>
      </c>
      <c r="N38" s="21" t="s">
        <v>32</v>
      </c>
      <c r="O38" s="21" t="s">
        <v>46</v>
      </c>
      <c r="P38" s="21" t="s">
        <v>28</v>
      </c>
      <c r="Q38" s="21" t="s">
        <v>47</v>
      </c>
      <c r="R38" s="22" t="s">
        <v>41</v>
      </c>
      <c r="S38" s="13">
        <v>3</v>
      </c>
      <c r="T38" s="19">
        <v>17498163.078713425</v>
      </c>
      <c r="U38" s="15">
        <f t="shared" si="1"/>
        <v>16098163.078713425</v>
      </c>
    </row>
    <row r="39" spans="1:21" ht="15.75" customHeight="1" x14ac:dyDescent="0.3">
      <c r="A39" s="4">
        <v>37</v>
      </c>
      <c r="B39" s="23">
        <v>2102</v>
      </c>
      <c r="C39" s="11" t="s">
        <v>48</v>
      </c>
      <c r="D39" s="11">
        <v>21</v>
      </c>
      <c r="E39" s="11" t="s">
        <v>23</v>
      </c>
      <c r="F39" s="11" t="s">
        <v>24</v>
      </c>
      <c r="G39" s="2">
        <v>280.95</v>
      </c>
      <c r="H39" s="2">
        <v>44.88</v>
      </c>
      <c r="I39" s="3">
        <v>116.06</v>
      </c>
      <c r="J39" s="11">
        <f t="shared" si="0"/>
        <v>160.94</v>
      </c>
      <c r="K39" s="2">
        <v>360.05799999999999</v>
      </c>
      <c r="L39" s="2">
        <v>430.48</v>
      </c>
      <c r="M39" s="11" t="s">
        <v>49</v>
      </c>
      <c r="N39" s="11" t="s">
        <v>32</v>
      </c>
      <c r="O39" s="11" t="s">
        <v>50</v>
      </c>
      <c r="P39" s="11" t="s">
        <v>28</v>
      </c>
      <c r="Q39" s="11" t="s">
        <v>47</v>
      </c>
      <c r="R39" s="12" t="s">
        <v>41</v>
      </c>
      <c r="S39" s="13">
        <v>3</v>
      </c>
      <c r="T39" s="19">
        <v>20385415.485194486</v>
      </c>
      <c r="U39" s="15">
        <f t="shared" si="1"/>
        <v>18985415.485194486</v>
      </c>
    </row>
    <row r="40" spans="1:21" ht="15.75" customHeight="1" x14ac:dyDescent="0.3">
      <c r="A40" s="4">
        <v>38</v>
      </c>
      <c r="B40" s="23" t="s">
        <v>51</v>
      </c>
      <c r="C40" s="11" t="s">
        <v>51</v>
      </c>
      <c r="D40" s="11">
        <v>23</v>
      </c>
      <c r="E40" s="11" t="s">
        <v>23</v>
      </c>
      <c r="F40" s="11" t="s">
        <v>24</v>
      </c>
      <c r="G40" s="2">
        <v>482.74</v>
      </c>
      <c r="H40" s="2">
        <v>28.92</v>
      </c>
      <c r="I40" s="3">
        <v>86.52</v>
      </c>
      <c r="J40" s="11">
        <f t="shared" si="0"/>
        <v>115.44</v>
      </c>
      <c r="K40" s="35">
        <v>545.45600000000002</v>
      </c>
      <c r="L40" s="36">
        <v>592.66999999999996</v>
      </c>
      <c r="M40" s="11" t="s">
        <v>49</v>
      </c>
      <c r="N40" s="11" t="s">
        <v>52</v>
      </c>
      <c r="O40" s="11" t="s">
        <v>33</v>
      </c>
      <c r="P40" s="11" t="s">
        <v>28</v>
      </c>
      <c r="Q40" s="11">
        <v>360</v>
      </c>
      <c r="R40" s="12">
        <v>360</v>
      </c>
      <c r="S40" s="13">
        <v>4</v>
      </c>
      <c r="T40" s="19">
        <v>30615567.809205029</v>
      </c>
      <c r="U40" s="15">
        <f t="shared" si="1"/>
        <v>29215567.809205029</v>
      </c>
    </row>
    <row r="41" spans="1:21" ht="15.75" customHeight="1" x14ac:dyDescent="0.3"/>
    <row r="42" spans="1:21" ht="15.75" customHeight="1" x14ac:dyDescent="0.3"/>
    <row r="43" spans="1:21" ht="15.75" customHeight="1" x14ac:dyDescent="0.3"/>
    <row r="44" spans="1:21" ht="15.75" customHeight="1" x14ac:dyDescent="0.3"/>
    <row r="45" spans="1:21" ht="15.75" customHeight="1" x14ac:dyDescent="0.3"/>
    <row r="46" spans="1:21" ht="15.75" customHeight="1" x14ac:dyDescent="0.3"/>
    <row r="47" spans="1:21" ht="15.75" customHeight="1" x14ac:dyDescent="0.3"/>
    <row r="48" spans="1:2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</sheetData>
  <mergeCells count="3">
    <mergeCell ref="B1:F1"/>
    <mergeCell ref="G1:M1"/>
    <mergeCell ref="N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Autrey</dc:creator>
  <cp:lastModifiedBy>Adriana Autrey</cp:lastModifiedBy>
  <dcterms:created xsi:type="dcterms:W3CDTF">2023-01-18T22:11:17Z</dcterms:created>
  <dcterms:modified xsi:type="dcterms:W3CDTF">2023-03-23T20:12:19Z</dcterms:modified>
</cp:coreProperties>
</file>